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Budget" sheetId="1" r:id="rId1"/>
    <sheet name="Effort" sheetId="2" r:id="rId2"/>
    <sheet name="Sheet3" sheetId="3" r:id="rId3"/>
  </sheets>
  <definedNames>
    <definedName name="_xlnm.Print_Titles" localSheetId="0">'Budget'!$A:$D</definedName>
  </definedNames>
  <calcPr fullCalcOnLoad="1"/>
</workbook>
</file>

<file path=xl/sharedStrings.xml><?xml version="1.0" encoding="utf-8"?>
<sst xmlns="http://schemas.openxmlformats.org/spreadsheetml/2006/main" count="146" uniqueCount="124">
  <si>
    <t>Unit Cost</t>
  </si>
  <si>
    <t>Plus O/H</t>
  </si>
  <si>
    <t>Phlebotomy/Processing</t>
  </si>
  <si>
    <t>Drug Administration</t>
  </si>
  <si>
    <t>Pharmacy</t>
  </si>
  <si>
    <t xml:space="preserve">    Maximum payment per screen failure not to exceed:</t>
  </si>
  <si>
    <t xml:space="preserve">    Maximum payment per re-screen not to exceed:</t>
  </si>
  <si>
    <t>Payable Upon Invoice (inclusive of overhead, if applicable)</t>
  </si>
  <si>
    <t>A. PROCEDURES</t>
  </si>
  <si>
    <t>B.  LABORATORY TESTS</t>
  </si>
  <si>
    <t>PROCEDURES SUBTOTAL</t>
  </si>
  <si>
    <t>LABORATORY TESTS SUBTOTAL</t>
  </si>
  <si>
    <t>C.  PERSONNEL</t>
  </si>
  <si>
    <t>PERSONNEL SUBTOTAL</t>
  </si>
  <si>
    <t>D.  MISCELLANEOUS</t>
  </si>
  <si>
    <t>MISCELLANEOUS SUBTOTAL</t>
  </si>
  <si>
    <t>Screening</t>
  </si>
  <si>
    <t>Day -28</t>
  </si>
  <si>
    <t>Study Treatment</t>
  </si>
  <si>
    <t>Cycle</t>
  </si>
  <si>
    <t>Informed Consent</t>
  </si>
  <si>
    <t xml:space="preserve">ECG </t>
  </si>
  <si>
    <t>Patient Reported Outcomes</t>
  </si>
  <si>
    <t>Survival Assessment</t>
  </si>
  <si>
    <t>Lab Handling/ Shipping</t>
  </si>
  <si>
    <t xml:space="preserve">Tumor Tissue Handling </t>
  </si>
  <si>
    <t>Hematology</t>
  </si>
  <si>
    <t>Chemistry</t>
  </si>
  <si>
    <t>PI Interim Visits</t>
  </si>
  <si>
    <t>Coordinator Interim Visits</t>
  </si>
  <si>
    <t>Day -7 to -3</t>
  </si>
  <si>
    <t>CT Pelvis</t>
  </si>
  <si>
    <t>CT Abdomen</t>
  </si>
  <si>
    <t>CT Chest</t>
  </si>
  <si>
    <t>Imaging Visits Beyond Week 24</t>
  </si>
  <si>
    <t>Chest X Ray</t>
  </si>
  <si>
    <t>Urine/Serum Pregnancy</t>
  </si>
  <si>
    <t>Clinical Evaluation/ Physical Exam, ECOG and Vital Signs</t>
  </si>
  <si>
    <t>Initial Clinical Evaluation/ Initial Physical Exam with Medical History, ECOG and Vital Signs</t>
  </si>
  <si>
    <t>Additional Survival Follow-up Assessments</t>
  </si>
  <si>
    <t>PI Initial Visit and Final Visit</t>
  </si>
  <si>
    <t>Coordinator Initial Visit and Final Visit</t>
  </si>
  <si>
    <t>Visits Beyond Cycle 20 (with AMG 954)</t>
  </si>
  <si>
    <t>CT Film Copies ( per film)</t>
  </si>
  <si>
    <t>PRO Visits Beyond Week 24</t>
  </si>
  <si>
    <t>CT Chest ($1,298.40) / MRI Chest ($2672.00)</t>
  </si>
  <si>
    <t>CT Abdomen ($1,243.20) / MRI Abdomen ($1,853.00)</t>
  </si>
  <si>
    <t>CT Pelvis ($1,057.20) / MRI Pelvis ($1,513.00)</t>
  </si>
  <si>
    <t>Payable Upon Execution</t>
  </si>
  <si>
    <t>IRB Fee</t>
  </si>
  <si>
    <t>Pharmacy Start Up Fee</t>
  </si>
  <si>
    <t xml:space="preserve">Radiology Fee </t>
  </si>
  <si>
    <r>
      <t>Dr. "</t>
    </r>
    <r>
      <rPr>
        <b/>
        <i/>
        <sz val="12"/>
        <rFont val="Times New Roman"/>
        <family val="1"/>
      </rPr>
      <t>John Smith"</t>
    </r>
  </si>
  <si>
    <t>Site:  Loma Linda University</t>
  </si>
  <si>
    <t>O/H</t>
  </si>
  <si>
    <t>Record Retention/Storage</t>
  </si>
  <si>
    <t>Advertising</t>
  </si>
  <si>
    <t>IRB Renewel Fee</t>
  </si>
  <si>
    <t>Payment Schedule</t>
  </si>
  <si>
    <t>Initial Payment</t>
  </si>
  <si>
    <t>Subsequent</t>
  </si>
  <si>
    <t>Final</t>
  </si>
  <si>
    <t>Payments will be made quarterly based on CRF's entered</t>
  </si>
  <si>
    <t>5% of procedural costs will be withheld until site close-out visit has been completed</t>
  </si>
  <si>
    <t>10% of procedural costs of after Contract Execution, IRB approval and Initiation Visit</t>
  </si>
  <si>
    <t>Notes:</t>
  </si>
  <si>
    <r>
      <t>Investigative Site/Investigator will not bill Medicare (or any federal health care program) for any item or service furnished or funded by "</t>
    </r>
    <r>
      <rPr>
        <i/>
        <sz val="12"/>
        <rFont val="Times New Roman"/>
        <family val="1"/>
      </rPr>
      <t>Sponsor"</t>
    </r>
  </si>
  <si>
    <r>
      <t>For sites utilizing a central IRB:  "</t>
    </r>
    <r>
      <rPr>
        <i/>
        <sz val="12"/>
        <rFont val="Times New Roman"/>
        <family val="1"/>
      </rPr>
      <t>Sponsor"</t>
    </r>
    <r>
      <rPr>
        <sz val="12"/>
        <rFont val="Times New Roman"/>
        <family val="1"/>
      </rPr>
      <t xml:space="preserve"> will pay the central IRB directly upon receipt of an invoice from the central IRB.</t>
    </r>
  </si>
  <si>
    <r>
      <t>For sites utilizing a local IRB:  "</t>
    </r>
    <r>
      <rPr>
        <i/>
        <sz val="12"/>
        <rFont val="Times New Roman"/>
        <family val="1"/>
      </rPr>
      <t>Sponsor"</t>
    </r>
    <r>
      <rPr>
        <sz val="12"/>
        <rFont val="Times New Roman"/>
        <family val="1"/>
      </rPr>
      <t xml:space="preserve"> will pay Institution directly for IRB fees pertaining to this study.</t>
    </r>
  </si>
  <si>
    <r>
      <t>"</t>
    </r>
    <r>
      <rPr>
        <i/>
        <sz val="12"/>
        <rFont val="Times New Roman"/>
        <family val="1"/>
      </rPr>
      <t>Sponsor"</t>
    </r>
    <r>
      <rPr>
        <sz val="12"/>
        <rFont val="Times New Roman"/>
        <family val="1"/>
      </rPr>
      <t xml:space="preserve"> will pay Institution for a maximum number of six (6) evaluable subjects, meeting all Protocol eligibility requirements.</t>
    </r>
  </si>
  <si>
    <r>
      <t>"</t>
    </r>
    <r>
      <rPr>
        <i/>
        <sz val="12"/>
        <rFont val="Times New Roman"/>
        <family val="1"/>
      </rPr>
      <t>Sponsor"</t>
    </r>
    <r>
      <rPr>
        <sz val="12"/>
        <rFont val="Times New Roman"/>
        <family val="1"/>
      </rPr>
      <t xml:space="preserve"> will pay Institution for up to two (2) re-screens per subject, based upon visits/procedures completed.</t>
    </r>
  </si>
  <si>
    <r>
      <t>"</t>
    </r>
    <r>
      <rPr>
        <i/>
        <sz val="12"/>
        <rFont val="Times New Roman"/>
        <family val="1"/>
      </rPr>
      <t xml:space="preserve">Sponsor" </t>
    </r>
    <r>
      <rPr>
        <sz val="12"/>
        <rFont val="Times New Roman"/>
        <family val="1"/>
      </rPr>
      <t>will pay Institution for up to five (5) screen failures per site, based upon visits/procedures completed.</t>
    </r>
  </si>
  <si>
    <t xml:space="preserve">COST PER VISIT SUBTOTAL </t>
  </si>
  <si>
    <t>CUMULATIVE SUBTOTAL</t>
  </si>
  <si>
    <t>Cost Per Patient</t>
  </si>
  <si>
    <t>Number of Patients</t>
  </si>
  <si>
    <t>Total Visit Costs</t>
  </si>
  <si>
    <t>Total Other Costs</t>
  </si>
  <si>
    <r>
      <t>"</t>
    </r>
    <r>
      <rPr>
        <b/>
        <i/>
        <sz val="14"/>
        <rFont val="Times New Roman"/>
        <family val="1"/>
      </rPr>
      <t xml:space="preserve">Sponsor" </t>
    </r>
    <r>
      <rPr>
        <b/>
        <sz val="14"/>
        <rFont val="Times New Roman"/>
        <family val="1"/>
      </rPr>
      <t>Study "</t>
    </r>
    <r>
      <rPr>
        <b/>
        <i/>
        <sz val="14"/>
        <rFont val="Times New Roman"/>
        <family val="1"/>
      </rPr>
      <t>12345</t>
    </r>
    <r>
      <rPr>
        <b/>
        <sz val="14"/>
        <rFont val="Times New Roman"/>
        <family val="1"/>
      </rPr>
      <t>"</t>
    </r>
  </si>
  <si>
    <t>Allocation Analysis</t>
  </si>
  <si>
    <t>SOC</t>
  </si>
  <si>
    <t>Grant</t>
  </si>
  <si>
    <t>Total # Items</t>
  </si>
  <si>
    <t>SOC % Allocation</t>
  </si>
  <si>
    <t>Grant % Allocation</t>
  </si>
  <si>
    <t>PI:</t>
  </si>
  <si>
    <t>Protocol:</t>
  </si>
  <si>
    <t>Personnel Calculation by % Effort</t>
  </si>
  <si>
    <t>Principal Investigator</t>
  </si>
  <si>
    <t>Study Coordinator</t>
  </si>
  <si>
    <t>Data Manager</t>
  </si>
  <si>
    <t>Other</t>
  </si>
  <si>
    <r>
      <t xml:space="preserve">Base Salary </t>
    </r>
    <r>
      <rPr>
        <b/>
        <sz val="8"/>
        <rFont val="Arial"/>
        <family val="2"/>
      </rPr>
      <t>($</t>
    </r>
    <r>
      <rPr>
        <b/>
        <sz val="10"/>
        <rFont val="Arial"/>
        <family val="2"/>
      </rPr>
      <t>)</t>
    </r>
  </si>
  <si>
    <r>
      <t xml:space="preserve">Annual Effort </t>
    </r>
    <r>
      <rPr>
        <b/>
        <sz val="8"/>
        <rFont val="Arial"/>
        <family val="2"/>
      </rPr>
      <t>(%)</t>
    </r>
  </si>
  <si>
    <r>
      <t xml:space="preserve">Annual Support </t>
    </r>
    <r>
      <rPr>
        <b/>
        <sz val="8"/>
        <rFont val="Arial"/>
        <family val="2"/>
      </rPr>
      <t>($</t>
    </r>
    <r>
      <rPr>
        <b/>
        <sz val="10"/>
        <rFont val="Arial"/>
        <family val="2"/>
      </rPr>
      <t>)</t>
    </r>
  </si>
  <si>
    <r>
      <t xml:space="preserve">Project Duration </t>
    </r>
    <r>
      <rPr>
        <b/>
        <sz val="8"/>
        <rFont val="Arial"/>
        <family val="2"/>
      </rPr>
      <t>(months)</t>
    </r>
  </si>
  <si>
    <r>
      <t xml:space="preserve">% Annual Salary Increase </t>
    </r>
    <r>
      <rPr>
        <b/>
        <sz val="8"/>
        <rFont val="Arial"/>
        <family val="2"/>
      </rPr>
      <t>(for projects over 1 year)</t>
    </r>
  </si>
  <si>
    <r>
      <t xml:space="preserve">Adjusted Salary Support for Project </t>
    </r>
    <r>
      <rPr>
        <b/>
        <sz val="8"/>
        <rFont val="Arial"/>
        <family val="2"/>
      </rPr>
      <t>($)</t>
    </r>
  </si>
  <si>
    <t>Target Number of Patients</t>
  </si>
  <si>
    <r>
      <t xml:space="preserve">Salary per Patient </t>
    </r>
    <r>
      <rPr>
        <b/>
        <sz val="8"/>
        <rFont val="Arial"/>
        <family val="2"/>
      </rPr>
      <t>($)</t>
    </r>
  </si>
  <si>
    <t>Enrollment Analysis</t>
  </si>
  <si>
    <t>Actual Patients Enrolled</t>
  </si>
  <si>
    <r>
      <t xml:space="preserve">Actual Salary Support </t>
    </r>
    <r>
      <rPr>
        <sz val="8"/>
        <rFont val="Arial"/>
        <family val="2"/>
      </rPr>
      <t>(%)</t>
    </r>
  </si>
  <si>
    <r>
      <t xml:space="preserve">Actual Effort </t>
    </r>
    <r>
      <rPr>
        <sz val="8"/>
        <rFont val="Arial"/>
        <family val="2"/>
      </rPr>
      <t>(%)</t>
    </r>
  </si>
  <si>
    <t>Salary Calculation by Hourly Activity</t>
  </si>
  <si>
    <t>Visit 1</t>
  </si>
  <si>
    <t>Visit 2</t>
  </si>
  <si>
    <t>Visit 3</t>
  </si>
  <si>
    <t>Visit 4</t>
  </si>
  <si>
    <t>Total Hours per Patient</t>
  </si>
  <si>
    <t>Hourly Salary</t>
  </si>
  <si>
    <t>Total Hourly Salary w/ Fringe</t>
  </si>
  <si>
    <t>Total Salary Support per Patient</t>
  </si>
  <si>
    <t>Total salary Support/Project</t>
  </si>
  <si>
    <t>% Effort/Project</t>
  </si>
  <si>
    <t>Fringe</t>
  </si>
  <si>
    <t>Input:</t>
  </si>
  <si>
    <t>Project Duration</t>
  </si>
  <si>
    <t>Fringe Rate</t>
  </si>
  <si>
    <t>Total Salary ($)</t>
  </si>
  <si>
    <t xml:space="preserve">SOC = Standard of Care (Bill to Insurance/Third Party) </t>
  </si>
  <si>
    <t>Cells to input data</t>
  </si>
  <si>
    <t>Cells to input formula</t>
  </si>
  <si>
    <t>Cells to input data/formula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</si>
</sst>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0.0%"/>
  </numFmts>
  <fonts count="22">
    <font>
      <sz val="10"/>
      <name val="Arial"/>
      <family val="0"/>
    </font>
    <font>
      <sz val="10"/>
      <name val="Geneva"/>
      <family val="0"/>
    </font>
    <font>
      <u val="single"/>
      <sz val="7.5"/>
      <color indexed="36"/>
      <name val="Geneva"/>
      <family val="0"/>
    </font>
    <font>
      <u val="single"/>
      <sz val="7.5"/>
      <color indexed="12"/>
      <name val="Geneva"/>
      <family val="0"/>
    </font>
    <font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sz val="12"/>
      <name val="Arial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0"/>
      <color indexed="10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 applyFill="0" applyBorder="0" applyProtection="0">
      <alignment horizontal="left" wrapText="1"/>
    </xf>
  </cellStyleXfs>
  <cellXfs count="225">
    <xf numFmtId="0" fontId="0" fillId="0" borderId="0" xfId="0" applyAlignment="1">
      <alignment/>
    </xf>
    <xf numFmtId="0" fontId="5" fillId="0" borderId="0" xfId="22" applyNumberFormat="1" applyFont="1" applyFill="1" applyBorder="1" applyAlignment="1">
      <alignment horizontal="center" vertical="center"/>
      <protection/>
    </xf>
    <xf numFmtId="0" fontId="5" fillId="2" borderId="1" xfId="22" applyFont="1" applyFill="1" applyBorder="1" applyAlignment="1">
      <alignment horizontal="center"/>
      <protection/>
    </xf>
    <xf numFmtId="4" fontId="6" fillId="0" borderId="2" xfId="22" applyNumberFormat="1" applyFont="1" applyBorder="1" applyAlignment="1">
      <alignment horizontal="center"/>
      <protection/>
    </xf>
    <xf numFmtId="0" fontId="5" fillId="0" borderId="3" xfId="22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center"/>
      <protection/>
    </xf>
    <xf numFmtId="0" fontId="5" fillId="2" borderId="1" xfId="22" applyFont="1" applyFill="1" applyBorder="1" applyAlignment="1">
      <alignment horizontal="left"/>
      <protection/>
    </xf>
    <xf numFmtId="4" fontId="5" fillId="0" borderId="3" xfId="22" applyNumberFormat="1" applyFont="1" applyFill="1" applyBorder="1" applyAlignment="1">
      <alignment horizontal="center"/>
      <protection/>
    </xf>
    <xf numFmtId="8" fontId="5" fillId="3" borderId="4" xfId="19" applyFont="1" applyFill="1" applyBorder="1" applyAlignment="1">
      <alignment horizontal="center"/>
    </xf>
    <xf numFmtId="8" fontId="5" fillId="3" borderId="2" xfId="19" applyFont="1" applyFill="1" applyBorder="1" applyAlignment="1">
      <alignment horizontal="center"/>
    </xf>
    <xf numFmtId="0" fontId="5" fillId="2" borderId="5" xfId="22" applyFont="1" applyFill="1" applyBorder="1" applyAlignment="1">
      <alignment horizontal="left"/>
      <protection/>
    </xf>
    <xf numFmtId="10" fontId="5" fillId="0" borderId="6" xfId="22" applyNumberFormat="1" applyFont="1" applyBorder="1" applyAlignment="1" applyProtection="1">
      <alignment horizontal="center"/>
      <protection locked="0"/>
    </xf>
    <xf numFmtId="49" fontId="5" fillId="3" borderId="7" xfId="22" applyNumberFormat="1" applyFont="1" applyFill="1" applyBorder="1" applyAlignment="1">
      <alignment horizontal="center"/>
      <protection/>
    </xf>
    <xf numFmtId="49" fontId="5" fillId="3" borderId="6" xfId="22" applyNumberFormat="1" applyFont="1" applyFill="1" applyBorder="1" applyAlignment="1">
      <alignment horizontal="center"/>
      <protection/>
    </xf>
    <xf numFmtId="0" fontId="5" fillId="3" borderId="6" xfId="22" applyFont="1" applyFill="1" applyBorder="1" applyAlignment="1">
      <alignment horizontal="center"/>
      <protection/>
    </xf>
    <xf numFmtId="0" fontId="5" fillId="0" borderId="8" xfId="22" applyFont="1" applyFill="1" applyBorder="1" applyAlignment="1">
      <alignment horizontal="left" wrapText="1"/>
      <protection/>
    </xf>
    <xf numFmtId="4" fontId="7" fillId="0" borderId="9" xfId="22" applyNumberFormat="1" applyFont="1" applyBorder="1" applyAlignment="1">
      <alignment horizontal="center"/>
      <protection/>
    </xf>
    <xf numFmtId="7" fontId="6" fillId="0" borderId="9" xfId="22" applyNumberFormat="1" applyFont="1" applyBorder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10" xfId="22" applyFont="1" applyFill="1" applyBorder="1" applyAlignment="1">
      <alignment horizontal="left" wrapText="1"/>
      <protection/>
    </xf>
    <xf numFmtId="4" fontId="6" fillId="0" borderId="11" xfId="22" applyNumberFormat="1" applyFont="1" applyBorder="1" applyAlignment="1">
      <alignment horizontal="center"/>
      <protection/>
    </xf>
    <xf numFmtId="0" fontId="5" fillId="3" borderId="12" xfId="22" applyFont="1" applyFill="1" applyBorder="1" applyAlignment="1">
      <alignment horizontal="left" wrapText="1"/>
      <protection/>
    </xf>
    <xf numFmtId="4" fontId="6" fillId="3" borderId="13" xfId="22" applyNumberFormat="1" applyFont="1" applyFill="1" applyBorder="1" applyAlignment="1">
      <alignment horizontal="center"/>
      <protection/>
    </xf>
    <xf numFmtId="164" fontId="5" fillId="3" borderId="13" xfId="22" applyNumberFormat="1" applyFont="1" applyFill="1" applyBorder="1" applyAlignment="1">
      <alignment horizontal="center"/>
      <protection/>
    </xf>
    <xf numFmtId="164" fontId="5" fillId="0" borderId="0" xfId="22" applyNumberFormat="1" applyFont="1" applyFill="1" applyBorder="1" applyAlignment="1">
      <alignment horizontal="center"/>
      <protection/>
    </xf>
    <xf numFmtId="4" fontId="6" fillId="0" borderId="9" xfId="22" applyNumberFormat="1" applyFont="1" applyBorder="1" applyAlignment="1">
      <alignment horizontal="center"/>
      <protection/>
    </xf>
    <xf numFmtId="0" fontId="6" fillId="0" borderId="9" xfId="22" applyNumberFormat="1" applyFont="1" applyBorder="1" applyAlignment="1">
      <alignment horizontal="center"/>
      <protection/>
    </xf>
    <xf numFmtId="4" fontId="6" fillId="0" borderId="11" xfId="22" applyNumberFormat="1" applyFont="1" applyFill="1" applyBorder="1" applyAlignment="1" applyProtection="1">
      <alignment horizontal="center"/>
      <protection locked="0"/>
    </xf>
    <xf numFmtId="0" fontId="6" fillId="4" borderId="11" xfId="22" applyNumberFormat="1" applyFont="1" applyFill="1" applyBorder="1" applyAlignment="1">
      <alignment horizontal="center"/>
      <protection/>
    </xf>
    <xf numFmtId="6" fontId="5" fillId="3" borderId="12" xfId="19" applyNumberFormat="1" applyFont="1" applyFill="1" applyBorder="1" applyAlignment="1">
      <alignment horizontal="left" wrapText="1"/>
    </xf>
    <xf numFmtId="4" fontId="6" fillId="3" borderId="13" xfId="19" applyNumberFormat="1" applyFont="1" applyFill="1" applyBorder="1" applyAlignment="1">
      <alignment horizontal="center"/>
    </xf>
    <xf numFmtId="0" fontId="5" fillId="0" borderId="10" xfId="22" applyFont="1" applyFill="1" applyBorder="1" applyAlignment="1">
      <alignment horizontal="left" wrapText="1"/>
      <protection/>
    </xf>
    <xf numFmtId="7" fontId="6" fillId="0" borderId="11" xfId="22" applyNumberFormat="1" applyFont="1" applyBorder="1" applyAlignment="1">
      <alignment horizontal="center"/>
      <protection/>
    </xf>
    <xf numFmtId="0" fontId="6" fillId="0" borderId="11" xfId="24" applyFont="1" applyBorder="1" applyAlignment="1">
      <alignment horizontal="left" vertical="top" wrapText="1"/>
    </xf>
    <xf numFmtId="6" fontId="5" fillId="3" borderId="5" xfId="19" applyNumberFormat="1" applyFont="1" applyFill="1" applyBorder="1" applyAlignment="1">
      <alignment horizontal="left" wrapText="1"/>
    </xf>
    <xf numFmtId="0" fontId="5" fillId="0" borderId="1" xfId="22" applyFont="1" applyFill="1" applyBorder="1" applyAlignment="1">
      <alignment horizontal="left" wrapText="1"/>
      <protection/>
    </xf>
    <xf numFmtId="4" fontId="6" fillId="0" borderId="2" xfId="22" applyNumberFormat="1" applyFont="1" applyFill="1" applyBorder="1" applyAlignment="1">
      <alignment horizontal="center"/>
      <protection/>
    </xf>
    <xf numFmtId="7" fontId="6" fillId="0" borderId="2" xfId="22" applyNumberFormat="1" applyFont="1" applyBorder="1" applyAlignment="1">
      <alignment horizontal="center"/>
      <protection/>
    </xf>
    <xf numFmtId="4" fontId="5" fillId="3" borderId="13" xfId="22" applyNumberFormat="1" applyFont="1" applyFill="1" applyBorder="1" applyAlignment="1">
      <alignment horizontal="center"/>
      <protection/>
    </xf>
    <xf numFmtId="7" fontId="5" fillId="3" borderId="13" xfId="22" applyNumberFormat="1" applyFont="1" applyFill="1" applyBorder="1" applyAlignment="1">
      <alignment horizontal="center"/>
      <protection/>
    </xf>
    <xf numFmtId="7" fontId="5" fillId="0" borderId="0" xfId="22" applyNumberFormat="1" applyFont="1" applyFill="1" applyBorder="1" applyAlignment="1">
      <alignment horizontal="center"/>
      <protection/>
    </xf>
    <xf numFmtId="0" fontId="5" fillId="2" borderId="12" xfId="22" applyFont="1" applyFill="1" applyBorder="1" applyAlignment="1">
      <alignment horizontal="left" wrapText="1"/>
      <protection/>
    </xf>
    <xf numFmtId="4" fontId="5" fillId="2" borderId="13" xfId="22" applyNumberFormat="1" applyFont="1" applyFill="1" applyBorder="1" applyAlignment="1">
      <alignment horizontal="center"/>
      <protection/>
    </xf>
    <xf numFmtId="4" fontId="6" fillId="2" borderId="13" xfId="22" applyNumberFormat="1" applyFont="1" applyFill="1" applyBorder="1" applyAlignment="1">
      <alignment horizontal="center"/>
      <protection/>
    </xf>
    <xf numFmtId="7" fontId="5" fillId="2" borderId="13" xfId="22" applyNumberFormat="1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left" wrapText="1"/>
      <protection/>
    </xf>
    <xf numFmtId="4" fontId="6" fillId="0" borderId="0" xfId="22" applyNumberFormat="1" applyFont="1" applyBorder="1" applyAlignment="1">
      <alignment horizontal="center"/>
      <protection/>
    </xf>
    <xf numFmtId="5" fontId="5" fillId="0" borderId="0" xfId="22" applyNumberFormat="1" applyFont="1" applyBorder="1" applyAlignment="1">
      <alignment horizontal="center"/>
      <protection/>
    </xf>
    <xf numFmtId="5" fontId="5" fillId="4" borderId="0" xfId="22" applyNumberFormat="1" applyFont="1" applyFill="1" applyBorder="1" applyAlignment="1">
      <alignment/>
      <protection/>
    </xf>
    <xf numFmtId="5" fontId="5" fillId="4" borderId="0" xfId="22" applyNumberFormat="1" applyFont="1" applyFill="1" applyBorder="1" applyAlignment="1">
      <alignment horizontal="center"/>
      <protection/>
    </xf>
    <xf numFmtId="5" fontId="5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6" fillId="0" borderId="0" xfId="22" applyFont="1" applyBorder="1">
      <alignment/>
      <protection/>
    </xf>
    <xf numFmtId="0" fontId="5" fillId="3" borderId="14" xfId="22" applyNumberFormat="1" applyFont="1" applyFill="1" applyBorder="1" applyAlignment="1">
      <alignment horizontal="left" vertical="center" wrapText="1"/>
      <protection/>
    </xf>
    <xf numFmtId="0" fontId="1" fillId="0" borderId="15" xfId="22" applyBorder="1" applyAlignment="1">
      <alignment vertical="center" wrapText="1"/>
      <protection/>
    </xf>
    <xf numFmtId="164" fontId="5" fillId="3" borderId="16" xfId="22" applyNumberFormat="1" applyFont="1" applyFill="1" applyBorder="1" applyAlignment="1">
      <alignment horizontal="right" vertical="center"/>
      <protection/>
    </xf>
    <xf numFmtId="164" fontId="6" fillId="0" borderId="0" xfId="22" applyNumberFormat="1" applyFont="1" applyFill="1" applyBorder="1">
      <alignment/>
      <protection/>
    </xf>
    <xf numFmtId="5" fontId="6" fillId="0" borderId="0" xfId="22" applyNumberFormat="1" applyFont="1" applyBorder="1" applyAlignment="1">
      <alignment horizontal="center"/>
      <protection/>
    </xf>
    <xf numFmtId="5" fontId="6" fillId="0" borderId="0" xfId="22" applyNumberFormat="1" applyFont="1" applyFill="1" applyBorder="1" applyAlignment="1">
      <alignment horizontal="center"/>
      <protection/>
    </xf>
    <xf numFmtId="0" fontId="6" fillId="0" borderId="0" xfId="22" applyNumberFormat="1" applyFont="1" applyBorder="1" applyAlignment="1">
      <alignment horizontal="left" vertical="top"/>
      <protection/>
    </xf>
    <xf numFmtId="7" fontId="6" fillId="0" borderId="0" xfId="22" applyNumberFormat="1" applyFont="1" applyBorder="1" applyAlignment="1">
      <alignment horizontal="center"/>
      <protection/>
    </xf>
    <xf numFmtId="164" fontId="6" fillId="0" borderId="0" xfId="22" applyNumberFormat="1" applyFont="1" applyBorder="1">
      <alignment/>
      <protection/>
    </xf>
    <xf numFmtId="7" fontId="6" fillId="0" borderId="0" xfId="22" applyNumberFormat="1" applyFont="1" applyBorder="1" applyAlignment="1" applyProtection="1">
      <alignment horizontal="center"/>
      <protection locked="0"/>
    </xf>
    <xf numFmtId="7" fontId="6" fillId="0" borderId="0" xfId="22" applyNumberFormat="1" applyFont="1" applyFill="1" applyBorder="1" applyAlignment="1">
      <alignment horizontal="center"/>
      <protection/>
    </xf>
    <xf numFmtId="0" fontId="6" fillId="0" borderId="0" xfId="22" applyNumberFormat="1" applyFont="1" applyBorder="1" applyAlignment="1" applyProtection="1">
      <alignment horizontal="left" vertical="top"/>
      <protection/>
    </xf>
    <xf numFmtId="5" fontId="6" fillId="0" borderId="0" xfId="22" applyNumberFormat="1" applyFont="1" applyBorder="1" applyAlignment="1" applyProtection="1">
      <alignment horizontal="center"/>
      <protection locked="0"/>
    </xf>
    <xf numFmtId="0" fontId="6" fillId="0" borderId="0" xfId="22" applyFont="1" applyBorder="1" applyProtection="1">
      <alignment/>
      <protection locked="0"/>
    </xf>
    <xf numFmtId="0" fontId="6" fillId="0" borderId="0" xfId="22" applyNumberFormat="1" applyFont="1" applyAlignment="1" applyProtection="1">
      <alignment horizontal="left"/>
      <protection/>
    </xf>
    <xf numFmtId="0" fontId="6" fillId="0" borderId="0" xfId="22" applyFont="1" applyBorder="1" applyAlignment="1">
      <alignment horizontal="left"/>
      <protection/>
    </xf>
    <xf numFmtId="0" fontId="6" fillId="0" borderId="0" xfId="22" applyFont="1" applyFill="1" applyBorder="1" applyAlignment="1">
      <alignment horizontal="left"/>
      <protection/>
    </xf>
    <xf numFmtId="0" fontId="1" fillId="0" borderId="0" xfId="22">
      <alignment/>
      <protection/>
    </xf>
    <xf numFmtId="0" fontId="5" fillId="0" borderId="0" xfId="22" applyFont="1" applyBorder="1" applyAlignment="1" applyProtection="1">
      <alignment/>
      <protection locked="0"/>
    </xf>
    <xf numFmtId="0" fontId="5" fillId="0" borderId="0" xfId="22" applyFont="1" applyFill="1" applyBorder="1" applyAlignment="1" applyProtection="1">
      <alignment/>
      <protection locked="0"/>
    </xf>
    <xf numFmtId="0" fontId="5" fillId="0" borderId="0" xfId="22" applyFont="1" applyBorder="1" applyAlignment="1">
      <alignment/>
      <protection/>
    </xf>
    <xf numFmtId="4" fontId="6" fillId="0" borderId="3" xfId="22" applyNumberFormat="1" applyFont="1" applyBorder="1" applyAlignment="1">
      <alignment horizontal="center"/>
      <protection/>
    </xf>
    <xf numFmtId="0" fontId="5" fillId="0" borderId="15" xfId="22" applyFont="1" applyFill="1" applyBorder="1" applyAlignment="1" applyProtection="1">
      <alignment horizontal="left" wrapText="1"/>
      <protection locked="0"/>
    </xf>
    <xf numFmtId="0" fontId="5" fillId="0" borderId="15" xfId="22" applyFont="1" applyBorder="1" applyAlignment="1" applyProtection="1">
      <alignment horizontal="left" vertical="top" wrapText="1"/>
      <protection locked="0"/>
    </xf>
    <xf numFmtId="0" fontId="5" fillId="0" borderId="15" xfId="22" applyFont="1" applyBorder="1" applyAlignment="1">
      <alignment horizontal="left"/>
      <protection/>
    </xf>
    <xf numFmtId="0" fontId="1" fillId="0" borderId="15" xfId="22" applyBorder="1" applyAlignment="1">
      <alignment horizontal="left"/>
      <protection/>
    </xf>
    <xf numFmtId="0" fontId="5" fillId="0" borderId="15" xfId="22" applyFont="1" applyBorder="1" applyAlignment="1">
      <alignment/>
      <protection/>
    </xf>
    <xf numFmtId="4" fontId="5" fillId="0" borderId="3" xfId="22" applyNumberFormat="1" applyFont="1" applyBorder="1" applyAlignment="1">
      <alignment horizontal="center"/>
      <protection/>
    </xf>
    <xf numFmtId="4" fontId="6" fillId="0" borderId="16" xfId="22" applyNumberFormat="1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5" fillId="0" borderId="14" xfId="22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22" applyFont="1" applyAlignment="1">
      <alignment horizontal="left"/>
      <protection/>
    </xf>
    <xf numFmtId="7" fontId="6" fillId="0" borderId="0" xfId="22" applyNumberFormat="1" applyFont="1" applyBorder="1" applyAlignment="1">
      <alignment horizontal="left"/>
      <protection/>
    </xf>
    <xf numFmtId="0" fontId="6" fillId="0" borderId="0" xfId="22" applyNumberFormat="1" applyFont="1" applyBorder="1" applyAlignment="1">
      <alignment horizontal="left" vertical="center"/>
      <protection/>
    </xf>
    <xf numFmtId="5" fontId="6" fillId="0" borderId="0" xfId="22" applyNumberFormat="1" applyFont="1" applyBorder="1" applyAlignment="1">
      <alignment horizontal="left" vertical="center"/>
      <protection/>
    </xf>
    <xf numFmtId="0" fontId="6" fillId="0" borderId="0" xfId="22" applyNumberFormat="1" applyFont="1" applyBorder="1" applyAlignment="1" applyProtection="1">
      <alignment horizontal="left" vertical="center"/>
      <protection/>
    </xf>
    <xf numFmtId="7" fontId="6" fillId="0" borderId="0" xfId="22" applyNumberFormat="1" applyFont="1" applyAlignment="1" applyProtection="1">
      <alignment horizontal="left"/>
      <protection/>
    </xf>
    <xf numFmtId="7" fontId="6" fillId="0" borderId="0" xfId="22" applyNumberFormat="1" applyFont="1" applyBorder="1" applyAlignment="1" applyProtection="1">
      <alignment horizontal="left" vertical="center"/>
      <protection/>
    </xf>
    <xf numFmtId="7" fontId="12" fillId="0" borderId="0" xfId="22" applyNumberFormat="1" applyFont="1" applyAlignment="1" applyProtection="1">
      <alignment horizontal="right"/>
      <protection/>
    </xf>
    <xf numFmtId="0" fontId="6" fillId="0" borderId="0" xfId="22" applyFont="1" applyBorder="1" applyAlignment="1">
      <alignment horizontal="left" vertical="center"/>
      <protection/>
    </xf>
    <xf numFmtId="7" fontId="12" fillId="0" borderId="0" xfId="22" applyNumberFormat="1" applyFont="1" applyBorder="1" applyAlignment="1">
      <alignment horizontal="right"/>
      <protection/>
    </xf>
    <xf numFmtId="0" fontId="1" fillId="0" borderId="0" xfId="22" applyFill="1" applyBorder="1" applyAlignment="1">
      <alignment vertical="center" wrapText="1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0" fontId="5" fillId="2" borderId="14" xfId="22" applyNumberFormat="1" applyFont="1" applyFill="1" applyBorder="1" applyAlignment="1" applyProtection="1">
      <alignment horizontal="left" vertical="center"/>
      <protection locked="0"/>
    </xf>
    <xf numFmtId="0" fontId="5" fillId="0" borderId="14" xfId="22" applyFont="1" applyFill="1" applyBorder="1" applyAlignment="1" applyProtection="1">
      <alignment horizontal="left" wrapText="1"/>
      <protection locked="0"/>
    </xf>
    <xf numFmtId="0" fontId="5" fillId="0" borderId="14" xfId="22" applyFont="1" applyBorder="1" applyAlignment="1" applyProtection="1">
      <alignment horizontal="left" vertical="top" wrapText="1"/>
      <protection locked="0"/>
    </xf>
    <xf numFmtId="0" fontId="5" fillId="0" borderId="14" xfId="22" applyFont="1" applyBorder="1" applyAlignment="1">
      <alignment horizontal="left"/>
      <protection/>
    </xf>
    <xf numFmtId="0" fontId="6" fillId="0" borderId="15" xfId="22" applyFont="1" applyFill="1" applyBorder="1" applyAlignment="1">
      <alignment horizontal="left" wrapText="1"/>
      <protection/>
    </xf>
    <xf numFmtId="0" fontId="5" fillId="0" borderId="15" xfId="22" applyFont="1" applyFill="1" applyBorder="1" applyAlignment="1">
      <alignment horizontal="left" wrapText="1"/>
      <protection/>
    </xf>
    <xf numFmtId="0" fontId="5" fillId="2" borderId="17" xfId="22" applyNumberFormat="1" applyFont="1" applyFill="1" applyBorder="1" applyAlignment="1" applyProtection="1">
      <alignment horizontal="left" vertical="center"/>
      <protection locked="0"/>
    </xf>
    <xf numFmtId="0" fontId="5" fillId="2" borderId="15" xfId="22" applyNumberFormat="1" applyFont="1" applyFill="1" applyBorder="1" applyAlignment="1" applyProtection="1">
      <alignment horizontal="left" vertical="center"/>
      <protection locked="0"/>
    </xf>
    <xf numFmtId="0" fontId="5" fillId="2" borderId="14" xfId="22" applyFont="1" applyFill="1" applyBorder="1" applyAlignment="1">
      <alignment horizontal="left" wrapText="1"/>
      <protection/>
    </xf>
    <xf numFmtId="0" fontId="5" fillId="2" borderId="17" xfId="22" applyFont="1" applyFill="1" applyBorder="1" applyAlignment="1">
      <alignment horizontal="left" wrapText="1"/>
      <protection/>
    </xf>
    <xf numFmtId="0" fontId="5" fillId="2" borderId="15" xfId="22" applyFont="1" applyFill="1" applyBorder="1" applyAlignment="1">
      <alignment horizontal="left" wrapText="1"/>
      <protection/>
    </xf>
    <xf numFmtId="0" fontId="13" fillId="3" borderId="17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5" fontId="5" fillId="0" borderId="0" xfId="22" applyNumberFormat="1" applyFont="1" applyFill="1" applyBorder="1" applyAlignment="1">
      <alignment/>
      <protection/>
    </xf>
    <xf numFmtId="0" fontId="1" fillId="0" borderId="16" xfId="22" applyFill="1" applyBorder="1" applyAlignment="1">
      <alignment vertical="center" wrapText="1"/>
      <protection/>
    </xf>
    <xf numFmtId="0" fontId="5" fillId="2" borderId="14" xfId="22" applyNumberFormat="1" applyFont="1" applyFill="1" applyBorder="1" applyAlignment="1">
      <alignment horizontal="left" vertical="center" wrapText="1"/>
      <protection/>
    </xf>
    <xf numFmtId="0" fontId="1" fillId="2" borderId="15" xfId="22" applyFill="1" applyBorder="1" applyAlignment="1">
      <alignment vertical="center" wrapText="1"/>
      <protection/>
    </xf>
    <xf numFmtId="0" fontId="1" fillId="3" borderId="15" xfId="22" applyFill="1" applyBorder="1" applyAlignment="1">
      <alignment vertical="center" wrapText="1"/>
      <protection/>
    </xf>
    <xf numFmtId="0" fontId="5" fillId="2" borderId="16" xfId="22" applyNumberFormat="1" applyFont="1" applyFill="1" applyBorder="1" applyAlignment="1">
      <alignment horizontal="right" vertical="center"/>
      <protection/>
    </xf>
    <xf numFmtId="4" fontId="5" fillId="0" borderId="2" xfId="22" applyNumberFormat="1" applyFont="1" applyFill="1" applyBorder="1" applyAlignment="1">
      <alignment/>
      <protection/>
    </xf>
    <xf numFmtId="4" fontId="5" fillId="0" borderId="6" xfId="22" applyNumberFormat="1" applyFont="1" applyFill="1" applyBorder="1" applyAlignment="1">
      <alignment/>
      <protection/>
    </xf>
    <xf numFmtId="165" fontId="5" fillId="3" borderId="1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7" fillId="5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5" borderId="0" xfId="0" applyFont="1" applyFill="1" applyAlignment="1">
      <alignment/>
    </xf>
    <xf numFmtId="9" fontId="0" fillId="5" borderId="0" xfId="0" applyNumberFormat="1" applyFont="1" applyFill="1" applyAlignment="1">
      <alignment/>
    </xf>
    <xf numFmtId="0" fontId="0" fillId="5" borderId="0" xfId="0" applyFont="1" applyFill="1" applyAlignment="1">
      <alignment horizontal="center"/>
    </xf>
    <xf numFmtId="0" fontId="6" fillId="5" borderId="0" xfId="22" applyFont="1" applyFill="1" applyBorder="1" applyAlignment="1">
      <alignment horizontal="center"/>
      <protection/>
    </xf>
    <xf numFmtId="0" fontId="6" fillId="5" borderId="18" xfId="22" applyFont="1" applyFill="1" applyBorder="1" applyAlignment="1">
      <alignment horizontal="center"/>
      <protection/>
    </xf>
    <xf numFmtId="0" fontId="0" fillId="5" borderId="18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5" fontId="0" fillId="0" borderId="0" xfId="0" applyNumberFormat="1" applyFont="1" applyAlignment="1" applyProtection="1">
      <alignment horizontal="center"/>
      <protection locked="0"/>
    </xf>
    <xf numFmtId="9" fontId="0" fillId="0" borderId="0" xfId="23" applyFont="1" applyAlignment="1" applyProtection="1">
      <alignment horizontal="center"/>
      <protection locked="0"/>
    </xf>
    <xf numFmtId="0" fontId="19" fillId="2" borderId="0" xfId="0" applyFont="1" applyFill="1" applyAlignment="1">
      <alignment/>
    </xf>
    <xf numFmtId="5" fontId="0" fillId="2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5" fontId="0" fillId="2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5" fontId="19" fillId="2" borderId="19" xfId="0" applyNumberFormat="1" applyFont="1" applyFill="1" applyBorder="1" applyAlignment="1">
      <alignment/>
    </xf>
    <xf numFmtId="5" fontId="19" fillId="2" borderId="19" xfId="0" applyNumberFormat="1" applyFont="1" applyFill="1" applyBorder="1" applyAlignment="1">
      <alignment horizontal="center"/>
    </xf>
    <xf numFmtId="0" fontId="18" fillId="4" borderId="0" xfId="0" applyFont="1" applyFill="1" applyAlignment="1">
      <alignment/>
    </xf>
    <xf numFmtId="0" fontId="0" fillId="4" borderId="0" xfId="0" applyFill="1" applyAlignment="1">
      <alignment/>
    </xf>
    <xf numFmtId="0" fontId="18" fillId="4" borderId="0" xfId="0" applyFont="1" applyFill="1" applyAlignment="1">
      <alignment horizontal="center"/>
    </xf>
    <xf numFmtId="0" fontId="0" fillId="4" borderId="0" xfId="0" applyNumberFormat="1" applyFill="1" applyAlignment="1" applyProtection="1">
      <alignment horizontal="center"/>
      <protection locked="0"/>
    </xf>
    <xf numFmtId="5" fontId="0" fillId="4" borderId="0" xfId="0" applyNumberFormat="1" applyFill="1" applyAlignment="1">
      <alignment horizontal="center"/>
    </xf>
    <xf numFmtId="9" fontId="0" fillId="4" borderId="0" xfId="23" applyFill="1" applyAlignment="1">
      <alignment horizontal="center"/>
    </xf>
    <xf numFmtId="0" fontId="19" fillId="0" borderId="0" xfId="0" applyFont="1" applyAlignment="1">
      <alignment horizontal="center"/>
    </xf>
    <xf numFmtId="7" fontId="0" fillId="2" borderId="0" xfId="0" applyNumberFormat="1" applyFill="1" applyAlignment="1">
      <alignment horizontal="center"/>
    </xf>
    <xf numFmtId="7" fontId="19" fillId="2" borderId="0" xfId="0" applyNumberFormat="1" applyFont="1" applyFill="1" applyAlignment="1">
      <alignment horizontal="center"/>
    </xf>
    <xf numFmtId="7" fontId="19" fillId="0" borderId="0" xfId="0" applyNumberFormat="1" applyFont="1" applyAlignment="1">
      <alignment horizontal="center"/>
    </xf>
    <xf numFmtId="0" fontId="0" fillId="0" borderId="20" xfId="0" applyBorder="1" applyAlignment="1">
      <alignment/>
    </xf>
    <xf numFmtId="166" fontId="0" fillId="0" borderId="20" xfId="23" applyNumberFormat="1" applyBorder="1" applyAlignment="1">
      <alignment horizontal="center"/>
    </xf>
    <xf numFmtId="10" fontId="0" fillId="2" borderId="0" xfId="0" applyNumberFormat="1" applyFill="1" applyAlignment="1">
      <alignment/>
    </xf>
    <xf numFmtId="0" fontId="0" fillId="0" borderId="0" xfId="0" applyAlignment="1">
      <alignment horizontal="left"/>
    </xf>
    <xf numFmtId="0" fontId="20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10" fontId="0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center"/>
    </xf>
    <xf numFmtId="5" fontId="0" fillId="6" borderId="0" xfId="0" applyNumberFormat="1" applyFont="1" applyFill="1" applyAlignment="1" applyProtection="1">
      <alignment horizontal="center"/>
      <protection locked="0"/>
    </xf>
    <xf numFmtId="9" fontId="0" fillId="6" borderId="0" xfId="23" applyFont="1" applyFill="1" applyAlignment="1" applyProtection="1">
      <alignment horizontal="center"/>
      <protection locked="0"/>
    </xf>
    <xf numFmtId="0" fontId="0" fillId="6" borderId="0" xfId="0" applyFill="1" applyAlignment="1">
      <alignment horizontal="left"/>
    </xf>
    <xf numFmtId="0" fontId="0" fillId="6" borderId="0" xfId="0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6" fillId="6" borderId="11" xfId="22" applyNumberFormat="1" applyFont="1" applyFill="1" applyBorder="1" applyAlignment="1">
      <alignment horizontal="center"/>
      <protection/>
    </xf>
    <xf numFmtId="0" fontId="6" fillId="6" borderId="11" xfId="19" applyNumberFormat="1" applyFont="1" applyFill="1" applyBorder="1" applyAlignment="1">
      <alignment horizontal="center"/>
    </xf>
    <xf numFmtId="0" fontId="6" fillId="6" borderId="11" xfId="22" applyFont="1" applyFill="1" applyBorder="1" applyAlignment="1">
      <alignment horizontal="center"/>
      <protection/>
    </xf>
    <xf numFmtId="4" fontId="6" fillId="6" borderId="11" xfId="22" applyNumberFormat="1" applyFont="1" applyFill="1" applyBorder="1" applyAlignment="1" applyProtection="1">
      <alignment horizontal="center"/>
      <protection locked="0"/>
    </xf>
    <xf numFmtId="4" fontId="6" fillId="0" borderId="11" xfId="22" applyNumberFormat="1" applyFont="1" applyFill="1" applyBorder="1" applyAlignment="1">
      <alignment horizontal="center"/>
      <protection/>
    </xf>
    <xf numFmtId="10" fontId="5" fillId="6" borderId="6" xfId="22" applyNumberFormat="1" applyFont="1" applyFill="1" applyBorder="1" applyAlignment="1">
      <alignment horizontal="center"/>
      <protection/>
    </xf>
    <xf numFmtId="165" fontId="5" fillId="6" borderId="16" xfId="22" applyNumberFormat="1" applyFont="1" applyFill="1" applyBorder="1" applyAlignment="1" applyProtection="1">
      <alignment horizontal="right"/>
      <protection locked="0"/>
    </xf>
    <xf numFmtId="165" fontId="5" fillId="6" borderId="16" xfId="22" applyNumberFormat="1" applyFont="1" applyFill="1" applyBorder="1" applyAlignment="1">
      <alignment horizontal="right"/>
      <protection/>
    </xf>
    <xf numFmtId="165" fontId="5" fillId="6" borderId="16" xfId="22" applyNumberFormat="1" applyFont="1" applyFill="1" applyBorder="1" applyAlignment="1">
      <alignment horizontal="right" wrapText="1"/>
      <protection/>
    </xf>
    <xf numFmtId="8" fontId="5" fillId="6" borderId="16" xfId="22" applyNumberFormat="1" applyFont="1" applyFill="1" applyBorder="1" applyAlignment="1">
      <alignment horizontal="right" wrapText="1"/>
      <protection/>
    </xf>
    <xf numFmtId="164" fontId="5" fillId="6" borderId="16" xfId="22" applyNumberFormat="1" applyFont="1" applyFill="1" applyBorder="1" applyAlignment="1">
      <alignment horizontal="right"/>
      <protection/>
    </xf>
    <xf numFmtId="164" fontId="10" fillId="6" borderId="16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center"/>
    </xf>
    <xf numFmtId="5" fontId="21" fillId="0" borderId="0" xfId="22" applyNumberFormat="1" applyFont="1" applyFill="1" applyBorder="1" applyAlignment="1">
      <alignment horizontal="left"/>
      <protection/>
    </xf>
    <xf numFmtId="0" fontId="6" fillId="6" borderId="0" xfId="0" applyFont="1" applyFill="1" applyAlignment="1">
      <alignment/>
    </xf>
    <xf numFmtId="4" fontId="6" fillId="7" borderId="11" xfId="22" applyNumberFormat="1" applyFont="1" applyFill="1" applyBorder="1" applyAlignment="1" applyProtection="1">
      <alignment horizontal="center"/>
      <protection locked="0"/>
    </xf>
    <xf numFmtId="8" fontId="16" fillId="5" borderId="3" xfId="19" applyFont="1" applyFill="1" applyBorder="1" applyAlignment="1">
      <alignment horizontal="center"/>
    </xf>
    <xf numFmtId="8" fontId="16" fillId="5" borderId="0" xfId="19" applyFont="1" applyFill="1" applyBorder="1" applyAlignment="1">
      <alignment horizontal="center"/>
    </xf>
    <xf numFmtId="0" fontId="14" fillId="0" borderId="18" xfId="22" applyFont="1" applyFill="1" applyBorder="1" applyAlignment="1">
      <alignment horizontal="left"/>
      <protection/>
    </xf>
    <xf numFmtId="0" fontId="5" fillId="0" borderId="0" xfId="22" applyNumberFormat="1" applyFont="1" applyFill="1" applyBorder="1" applyAlignment="1">
      <alignment horizontal="left" vertical="center" wrapText="1"/>
      <protection/>
    </xf>
    <xf numFmtId="0" fontId="1" fillId="0" borderId="0" xfId="22" applyFill="1" applyBorder="1" applyAlignment="1">
      <alignment vertical="center" wrapText="1"/>
      <protection/>
    </xf>
    <xf numFmtId="8" fontId="5" fillId="3" borderId="21" xfId="19" applyFont="1" applyFill="1" applyBorder="1" applyAlignment="1">
      <alignment horizontal="center"/>
    </xf>
    <xf numFmtId="8" fontId="5" fillId="3" borderId="22" xfId="19" applyFont="1" applyFill="1" applyBorder="1" applyAlignment="1">
      <alignment horizontal="center"/>
    </xf>
    <xf numFmtId="0" fontId="5" fillId="3" borderId="14" xfId="22" applyNumberFormat="1" applyFont="1" applyFill="1" applyBorder="1" applyAlignment="1">
      <alignment horizontal="left" vertical="center" wrapText="1"/>
      <protection/>
    </xf>
    <xf numFmtId="0" fontId="1" fillId="0" borderId="15" xfId="22" applyBorder="1" applyAlignment="1">
      <alignment vertical="center" wrapText="1"/>
      <protection/>
    </xf>
    <xf numFmtId="8" fontId="5" fillId="3" borderId="14" xfId="19" applyFont="1" applyFill="1" applyBorder="1" applyAlignment="1">
      <alignment horizontal="center"/>
    </xf>
    <xf numFmtId="8" fontId="5" fillId="3" borderId="17" xfId="19" applyFont="1" applyFill="1" applyBorder="1" applyAlignment="1">
      <alignment horizontal="center"/>
    </xf>
    <xf numFmtId="8" fontId="5" fillId="3" borderId="15" xfId="19" applyFont="1" applyFill="1" applyBorder="1" applyAlignment="1">
      <alignment horizontal="center"/>
    </xf>
    <xf numFmtId="8" fontId="5" fillId="3" borderId="23" xfId="19" applyFont="1" applyFill="1" applyBorder="1" applyAlignment="1">
      <alignment horizontal="center"/>
    </xf>
    <xf numFmtId="8" fontId="5" fillId="3" borderId="24" xfId="19" applyFont="1" applyFill="1" applyBorder="1" applyAlignment="1">
      <alignment horizontal="center"/>
    </xf>
    <xf numFmtId="8" fontId="5" fillId="3" borderId="25" xfId="19" applyFont="1" applyFill="1" applyBorder="1" applyAlignment="1">
      <alignment horizontal="center"/>
    </xf>
    <xf numFmtId="0" fontId="14" fillId="0" borderId="14" xfId="22" applyFont="1" applyFill="1" applyBorder="1" applyAlignment="1">
      <alignment horizontal="left"/>
      <protection/>
    </xf>
    <xf numFmtId="0" fontId="14" fillId="0" borderId="17" xfId="22" applyFont="1" applyFill="1" applyBorder="1" applyAlignment="1">
      <alignment horizontal="left"/>
      <protection/>
    </xf>
    <xf numFmtId="0" fontId="14" fillId="0" borderId="26" xfId="22" applyFont="1" applyFill="1" applyBorder="1" applyAlignment="1">
      <alignment horizontal="left"/>
      <protection/>
    </xf>
    <xf numFmtId="0" fontId="6" fillId="0" borderId="27" xfId="22" applyFont="1" applyBorder="1" applyAlignment="1">
      <alignment horizontal="center" vertical="center" wrapText="1"/>
      <protection/>
    </xf>
    <xf numFmtId="0" fontId="6" fillId="0" borderId="28" xfId="22" applyFont="1" applyBorder="1" applyAlignment="1">
      <alignment horizontal="center" vertical="center" wrapText="1"/>
      <protection/>
    </xf>
    <xf numFmtId="0" fontId="6" fillId="0" borderId="29" xfId="22" applyFont="1" applyBorder="1" applyAlignment="1">
      <alignment horizontal="center" vertical="center" wrapText="1"/>
      <protection/>
    </xf>
    <xf numFmtId="0" fontId="6" fillId="0" borderId="30" xfId="22" applyFont="1" applyBorder="1" applyAlignment="1">
      <alignment horizontal="center" vertical="center" wrapText="1"/>
      <protection/>
    </xf>
    <xf numFmtId="0" fontId="6" fillId="0" borderId="0" xfId="22" applyFont="1" applyBorder="1" applyAlignment="1">
      <alignment horizontal="center" vertical="center" wrapText="1"/>
      <protection/>
    </xf>
    <xf numFmtId="0" fontId="6" fillId="0" borderId="31" xfId="22" applyFont="1" applyBorder="1" applyAlignment="1">
      <alignment horizontal="center" vertical="center" wrapText="1"/>
      <protection/>
    </xf>
    <xf numFmtId="0" fontId="6" fillId="0" borderId="32" xfId="22" applyFont="1" applyBorder="1" applyAlignment="1">
      <alignment horizontal="center" vertical="center" wrapText="1"/>
      <protection/>
    </xf>
    <xf numFmtId="0" fontId="6" fillId="0" borderId="18" xfId="22" applyFont="1" applyBorder="1" applyAlignment="1">
      <alignment horizontal="center" vertical="center" wrapText="1"/>
      <protection/>
    </xf>
    <xf numFmtId="0" fontId="6" fillId="0" borderId="33" xfId="22" applyFont="1" applyBorder="1" applyAlignment="1">
      <alignment horizontal="center" vertical="center" wrapText="1"/>
      <protection/>
    </xf>
    <xf numFmtId="0" fontId="6" fillId="0" borderId="34" xfId="22" applyFont="1" applyBorder="1" applyAlignment="1">
      <alignment horizontal="center" vertical="center" wrapText="1"/>
      <protection/>
    </xf>
    <xf numFmtId="0" fontId="6" fillId="0" borderId="35" xfId="22" applyFont="1" applyBorder="1" applyAlignment="1">
      <alignment horizontal="center" vertical="center" wrapText="1"/>
      <protection/>
    </xf>
    <xf numFmtId="0" fontId="6" fillId="0" borderId="36" xfId="22" applyFont="1" applyBorder="1" applyAlignment="1">
      <alignment horizontal="center" vertical="center" wrapText="1"/>
      <protection/>
    </xf>
    <xf numFmtId="7" fontId="6" fillId="0" borderId="34" xfId="22" applyNumberFormat="1" applyFont="1" applyBorder="1" applyAlignment="1">
      <alignment horizontal="center" vertical="center" wrapText="1"/>
      <protection/>
    </xf>
    <xf numFmtId="7" fontId="6" fillId="0" borderId="35" xfId="22" applyNumberFormat="1" applyFont="1" applyBorder="1" applyAlignment="1">
      <alignment horizontal="center" vertical="center" wrapText="1"/>
      <protection/>
    </xf>
    <xf numFmtId="7" fontId="6" fillId="0" borderId="36" xfId="22" applyNumberFormat="1" applyFont="1" applyBorder="1" applyAlignment="1">
      <alignment horizontal="center" vertical="center" wrapText="1"/>
      <protection/>
    </xf>
    <xf numFmtId="7" fontId="6" fillId="0" borderId="30" xfId="22" applyNumberFormat="1" applyFont="1" applyBorder="1" applyAlignment="1">
      <alignment horizontal="center" vertical="center" wrapText="1"/>
      <protection/>
    </xf>
    <xf numFmtId="7" fontId="6" fillId="0" borderId="0" xfId="22" applyNumberFormat="1" applyFont="1" applyBorder="1" applyAlignment="1">
      <alignment horizontal="center" vertical="center" wrapText="1"/>
      <protection/>
    </xf>
    <xf numFmtId="7" fontId="6" fillId="0" borderId="31" xfId="22" applyNumberFormat="1" applyFont="1" applyBorder="1" applyAlignment="1">
      <alignment horizontal="center" vertical="center" wrapText="1"/>
      <protection/>
    </xf>
    <xf numFmtId="7" fontId="6" fillId="0" borderId="21" xfId="22" applyNumberFormat="1" applyFont="1" applyBorder="1" applyAlignment="1">
      <alignment horizontal="center" vertical="center" wrapText="1"/>
      <protection/>
    </xf>
    <xf numFmtId="7" fontId="6" fillId="0" borderId="22" xfId="22" applyNumberFormat="1" applyFont="1" applyBorder="1" applyAlignment="1">
      <alignment horizontal="center" vertical="center" wrapText="1"/>
      <protection/>
    </xf>
    <xf numFmtId="7" fontId="6" fillId="0" borderId="37" xfId="22" applyNumberFormat="1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_Sheet1" xfId="19"/>
    <cellStyle name="Followed Hyperlink" xfId="20"/>
    <cellStyle name="Hyperlink" xfId="21"/>
    <cellStyle name="Normal_Sheet1" xfId="22"/>
    <cellStyle name="Percent" xfId="23"/>
    <cellStyle name="TextStyl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1"/>
  <sheetViews>
    <sheetView tabSelected="1" zoomScale="80" zoomScaleNormal="80" workbookViewId="0" topLeftCell="A1">
      <pane xSplit="4" topLeftCell="E1" activePane="topRight" state="frozen"/>
      <selection pane="topLeft" activeCell="A1" sqref="A1"/>
      <selection pane="topRight" activeCell="A1" sqref="A1:O1"/>
    </sheetView>
  </sheetViews>
  <sheetFormatPr defaultColWidth="9.140625" defaultRowHeight="12.75"/>
  <cols>
    <col min="1" max="1" width="52.421875" style="0" customWidth="1"/>
    <col min="2" max="2" width="10.140625" style="0" bestFit="1" customWidth="1"/>
    <col min="3" max="3" width="10.140625" style="0" customWidth="1"/>
    <col min="4" max="4" width="12.421875" style="0" bestFit="1" customWidth="1"/>
    <col min="5" max="6" width="11.7109375" style="0" bestFit="1" customWidth="1"/>
    <col min="7" max="7" width="13.8515625" style="0" bestFit="1" customWidth="1"/>
    <col min="8" max="8" width="11.7109375" style="0" bestFit="1" customWidth="1"/>
    <col min="9" max="9" width="12.57421875" style="0" customWidth="1"/>
    <col min="10" max="10" width="12.00390625" style="0" customWidth="1"/>
    <col min="11" max="11" width="11.7109375" style="0" bestFit="1" customWidth="1"/>
    <col min="12" max="12" width="16.57421875" style="0" customWidth="1"/>
    <col min="13" max="15" width="11.7109375" style="0" bestFit="1" customWidth="1"/>
    <col min="17" max="19" width="12.421875" style="0" customWidth="1"/>
  </cols>
  <sheetData>
    <row r="1" spans="1:19" ht="20.25" thickBot="1">
      <c r="A1" s="201" t="s">
        <v>78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/>
      <c r="Q1" s="167"/>
      <c r="R1" s="161" t="s">
        <v>121</v>
      </c>
      <c r="S1" s="167"/>
    </row>
    <row r="2" spans="17:19" ht="12.75">
      <c r="Q2" s="146"/>
      <c r="R2" s="160" t="s">
        <v>123</v>
      </c>
      <c r="S2" s="146"/>
    </row>
    <row r="3" spans="1:16" ht="21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"/>
    </row>
    <row r="4" spans="1:16" ht="15.75" customHeight="1" thickBot="1">
      <c r="A4" s="2"/>
      <c r="B4" s="117"/>
      <c r="C4" s="74"/>
      <c r="D4" s="4" t="s">
        <v>0</v>
      </c>
      <c r="E4" s="191" t="s">
        <v>16</v>
      </c>
      <c r="F4" s="192"/>
      <c r="G4" s="192"/>
      <c r="H4" s="192"/>
      <c r="I4" s="192"/>
      <c r="J4" s="198" t="s">
        <v>18</v>
      </c>
      <c r="K4" s="199"/>
      <c r="L4" s="199"/>
      <c r="M4" s="199"/>
      <c r="N4" s="199"/>
      <c r="O4" s="200"/>
      <c r="P4" s="5"/>
    </row>
    <row r="5" spans="1:19" ht="15.75" customHeight="1" thickBot="1">
      <c r="A5" s="6" t="s">
        <v>52</v>
      </c>
      <c r="B5" s="117"/>
      <c r="C5" s="80" t="s">
        <v>54</v>
      </c>
      <c r="D5" s="7" t="s">
        <v>1</v>
      </c>
      <c r="E5" s="195" t="s">
        <v>17</v>
      </c>
      <c r="F5" s="196"/>
      <c r="G5" s="196"/>
      <c r="H5" s="197"/>
      <c r="I5" s="8" t="s">
        <v>30</v>
      </c>
      <c r="J5" s="9" t="s">
        <v>19</v>
      </c>
      <c r="K5" s="9" t="s">
        <v>19</v>
      </c>
      <c r="L5" s="9" t="s">
        <v>19</v>
      </c>
      <c r="M5" s="9" t="s">
        <v>19</v>
      </c>
      <c r="N5" s="9" t="s">
        <v>19</v>
      </c>
      <c r="O5" s="9" t="s">
        <v>19</v>
      </c>
      <c r="P5" s="5"/>
      <c r="Q5" s="186" t="s">
        <v>79</v>
      </c>
      <c r="R5" s="187"/>
      <c r="S5" s="187"/>
    </row>
    <row r="6" spans="1:19" ht="15.75" customHeight="1" thickBot="1">
      <c r="A6" s="10" t="s">
        <v>53</v>
      </c>
      <c r="B6" s="118" t="s">
        <v>0</v>
      </c>
      <c r="C6" s="175">
        <v>0.2</v>
      </c>
      <c r="D6" s="11">
        <v>0.2</v>
      </c>
      <c r="E6" s="12"/>
      <c r="F6" s="12" t="s">
        <v>33</v>
      </c>
      <c r="G6" s="12" t="s">
        <v>32</v>
      </c>
      <c r="H6" s="12" t="s">
        <v>31</v>
      </c>
      <c r="I6" s="13"/>
      <c r="J6" s="14">
        <v>1</v>
      </c>
      <c r="K6" s="14">
        <v>2</v>
      </c>
      <c r="L6" s="14">
        <v>3</v>
      </c>
      <c r="M6" s="14">
        <v>4</v>
      </c>
      <c r="N6" s="14">
        <v>5</v>
      </c>
      <c r="O6" s="14">
        <v>6</v>
      </c>
      <c r="P6" s="5"/>
      <c r="Q6" s="121" t="s">
        <v>80</v>
      </c>
      <c r="R6" s="121" t="s">
        <v>81</v>
      </c>
      <c r="S6" s="121" t="s">
        <v>82</v>
      </c>
    </row>
    <row r="7" spans="1:19" ht="15.75" customHeight="1">
      <c r="A7" s="15" t="s">
        <v>8</v>
      </c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25">
        <v>0</v>
      </c>
      <c r="R7" s="125">
        <f aca="true" t="shared" si="0" ref="R7:R15">SUM(E8:O8)</f>
        <v>0</v>
      </c>
      <c r="S7" s="125">
        <f>SUM(Q7:R7)</f>
        <v>0</v>
      </c>
    </row>
    <row r="8" spans="1:19" ht="15.75" customHeight="1">
      <c r="A8" s="19" t="s">
        <v>20</v>
      </c>
      <c r="B8" s="173">
        <v>0</v>
      </c>
      <c r="C8" s="27">
        <f>B8*C6</f>
        <v>0</v>
      </c>
      <c r="D8" s="174">
        <f>B8+C8</f>
        <v>0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8"/>
      <c r="Q8" s="125">
        <v>0</v>
      </c>
      <c r="R8" s="125">
        <f t="shared" si="0"/>
        <v>0</v>
      </c>
      <c r="S8" s="125">
        <f aca="true" t="shared" si="1" ref="S8:S33">SUM(Q8:R8)</f>
        <v>0</v>
      </c>
    </row>
    <row r="9" spans="1:19" ht="31.5">
      <c r="A9" s="19" t="s">
        <v>38</v>
      </c>
      <c r="B9" s="173">
        <v>0</v>
      </c>
      <c r="C9" s="27">
        <f>B9*C6</f>
        <v>0</v>
      </c>
      <c r="D9" s="174">
        <f aca="true" t="shared" si="2" ref="D9:D16">B9+C9</f>
        <v>0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8"/>
      <c r="Q9" s="125">
        <v>0</v>
      </c>
      <c r="R9" s="125">
        <f t="shared" si="0"/>
        <v>0</v>
      </c>
      <c r="S9" s="125">
        <f t="shared" si="1"/>
        <v>0</v>
      </c>
    </row>
    <row r="10" spans="1:19" ht="15.75">
      <c r="A10" s="19" t="s">
        <v>37</v>
      </c>
      <c r="B10" s="173">
        <v>0</v>
      </c>
      <c r="C10" s="27">
        <f>B10*C6</f>
        <v>0</v>
      </c>
      <c r="D10" s="174">
        <f t="shared" si="2"/>
        <v>0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8"/>
      <c r="Q10" s="126">
        <v>0</v>
      </c>
      <c r="R10" s="125">
        <f t="shared" si="0"/>
        <v>0</v>
      </c>
      <c r="S10" s="125">
        <f t="shared" si="1"/>
        <v>0</v>
      </c>
    </row>
    <row r="11" spans="1:19" ht="15.75">
      <c r="A11" s="19" t="s">
        <v>21</v>
      </c>
      <c r="B11" s="173">
        <v>0</v>
      </c>
      <c r="C11" s="27">
        <f>B11*C6</f>
        <v>0</v>
      </c>
      <c r="D11" s="174">
        <f t="shared" si="2"/>
        <v>0</v>
      </c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8"/>
      <c r="Q11" s="125">
        <v>0</v>
      </c>
      <c r="R11" s="125">
        <f t="shared" si="0"/>
        <v>0</v>
      </c>
      <c r="S11" s="125">
        <f t="shared" si="1"/>
        <v>0</v>
      </c>
    </row>
    <row r="12" spans="1:19" ht="15.75">
      <c r="A12" s="19" t="s">
        <v>22</v>
      </c>
      <c r="B12" s="173">
        <v>0</v>
      </c>
      <c r="C12" s="27">
        <f>B12*C6</f>
        <v>0</v>
      </c>
      <c r="D12" s="174">
        <f t="shared" si="2"/>
        <v>0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8"/>
      <c r="Q12" s="125">
        <v>0</v>
      </c>
      <c r="R12" s="125">
        <f t="shared" si="0"/>
        <v>0</v>
      </c>
      <c r="S12" s="125">
        <f t="shared" si="1"/>
        <v>0</v>
      </c>
    </row>
    <row r="13" spans="1:19" ht="15.75">
      <c r="A13" s="19" t="s">
        <v>23</v>
      </c>
      <c r="B13" s="173">
        <v>0</v>
      </c>
      <c r="C13" s="27">
        <f>B13*C6</f>
        <v>0</v>
      </c>
      <c r="D13" s="174">
        <f t="shared" si="2"/>
        <v>0</v>
      </c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8"/>
      <c r="Q13" s="125">
        <v>0</v>
      </c>
      <c r="R13" s="125">
        <f t="shared" si="0"/>
        <v>0</v>
      </c>
      <c r="S13" s="125">
        <f t="shared" si="1"/>
        <v>0</v>
      </c>
    </row>
    <row r="14" spans="1:19" ht="15.75">
      <c r="A14" s="19" t="s">
        <v>33</v>
      </c>
      <c r="B14" s="173">
        <v>0</v>
      </c>
      <c r="C14" s="27">
        <f>B14*C6</f>
        <v>0</v>
      </c>
      <c r="D14" s="174">
        <f t="shared" si="2"/>
        <v>0</v>
      </c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8"/>
      <c r="Q14" s="125">
        <v>0</v>
      </c>
      <c r="R14" s="125">
        <f t="shared" si="0"/>
        <v>0</v>
      </c>
      <c r="S14" s="125">
        <f t="shared" si="1"/>
        <v>0</v>
      </c>
    </row>
    <row r="15" spans="1:19" ht="15.75">
      <c r="A15" s="19" t="s">
        <v>35</v>
      </c>
      <c r="B15" s="173">
        <v>0</v>
      </c>
      <c r="C15" s="27">
        <f>B15*C6</f>
        <v>0</v>
      </c>
      <c r="D15" s="174">
        <f t="shared" si="2"/>
        <v>0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8"/>
      <c r="Q15" s="125">
        <v>0</v>
      </c>
      <c r="R15" s="125">
        <f t="shared" si="0"/>
        <v>0</v>
      </c>
      <c r="S15" s="125">
        <f t="shared" si="1"/>
        <v>0</v>
      </c>
    </row>
    <row r="16" spans="1:19" ht="16.5" thickBot="1">
      <c r="A16" s="19" t="s">
        <v>32</v>
      </c>
      <c r="B16" s="173">
        <v>0</v>
      </c>
      <c r="C16" s="27">
        <f>B16*C6</f>
        <v>0</v>
      </c>
      <c r="D16" s="174">
        <f t="shared" si="2"/>
        <v>0</v>
      </c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8"/>
      <c r="Q16" s="125">
        <v>0</v>
      </c>
      <c r="R16" s="125">
        <f>SUM(E16:O16)</f>
        <v>0</v>
      </c>
      <c r="S16" s="125">
        <f t="shared" si="1"/>
        <v>0</v>
      </c>
    </row>
    <row r="17" spans="1:19" ht="16.5" thickBot="1">
      <c r="A17" s="21" t="s">
        <v>10</v>
      </c>
      <c r="B17" s="22"/>
      <c r="C17" s="22"/>
      <c r="D17" s="22"/>
      <c r="E17" s="23">
        <f>(E8*$D$8)+(E9*$D$9)+(E10*$D$10)+(E11*$D$11)+(E12*$D$12)+(E13*$D$13)+(E14*$D$14)+(E15*$D$15)+(E16*$D$16)</f>
        <v>0</v>
      </c>
      <c r="F17" s="23">
        <f aca="true" t="shared" si="3" ref="F17:O17">(F8*$D$8)+(F9*$D$9)+(F10*$D$10)+(F11*$D$11)+(F12*$D$12)+(F13*$D$13)+(F14*$D$14)+(F15*$D$15)+(F16*$D$16)</f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4"/>
      <c r="Q17" s="125"/>
      <c r="R17" s="125"/>
      <c r="S17" s="125"/>
    </row>
    <row r="18" spans="1:19" ht="15.75">
      <c r="A18" s="15" t="s">
        <v>9</v>
      </c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8"/>
      <c r="Q18" s="125">
        <v>0</v>
      </c>
      <c r="R18" s="125">
        <f>SUM(E19:O19)</f>
        <v>0</v>
      </c>
      <c r="S18" s="125">
        <f t="shared" si="1"/>
        <v>0</v>
      </c>
    </row>
    <row r="19" spans="1:19" ht="15.75">
      <c r="A19" s="19" t="s">
        <v>2</v>
      </c>
      <c r="B19" s="173">
        <v>0</v>
      </c>
      <c r="C19" s="27">
        <f>B19*C6</f>
        <v>0</v>
      </c>
      <c r="D19" s="174">
        <f>B19+C19</f>
        <v>0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8"/>
      <c r="Q19" s="125">
        <v>0</v>
      </c>
      <c r="R19" s="125">
        <f>SUM(E20:O20)</f>
        <v>0</v>
      </c>
      <c r="S19" s="125">
        <f t="shared" si="1"/>
        <v>0</v>
      </c>
    </row>
    <row r="20" spans="1:19" ht="15.75">
      <c r="A20" s="19" t="s">
        <v>24</v>
      </c>
      <c r="B20" s="173">
        <v>0</v>
      </c>
      <c r="C20" s="27">
        <f>B20*C6</f>
        <v>0</v>
      </c>
      <c r="D20" s="174">
        <f>B20+C20</f>
        <v>0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8"/>
      <c r="Q20" s="125">
        <v>0</v>
      </c>
      <c r="R20" s="125">
        <f>SUM(E21:O21)</f>
        <v>0</v>
      </c>
      <c r="S20" s="125">
        <f t="shared" si="1"/>
        <v>0</v>
      </c>
    </row>
    <row r="21" spans="1:19" ht="15.75">
      <c r="A21" s="19" t="s">
        <v>26</v>
      </c>
      <c r="B21" s="173">
        <v>0</v>
      </c>
      <c r="C21" s="27">
        <f>B21*C6</f>
        <v>0</v>
      </c>
      <c r="D21" s="174">
        <f>B21+C21</f>
        <v>0</v>
      </c>
      <c r="E21" s="170"/>
      <c r="F21" s="170"/>
      <c r="G21" s="170"/>
      <c r="H21" s="170"/>
      <c r="I21" s="170"/>
      <c r="J21" s="28"/>
      <c r="K21" s="28"/>
      <c r="L21" s="28"/>
      <c r="M21" s="28"/>
      <c r="N21" s="28"/>
      <c r="O21" s="28"/>
      <c r="P21" s="18"/>
      <c r="Q21" s="182">
        <f>SUM(J21:O21)</f>
        <v>0</v>
      </c>
      <c r="R21" s="125">
        <f>SUM(E21:I21)</f>
        <v>0</v>
      </c>
      <c r="S21" s="125">
        <f t="shared" si="1"/>
        <v>0</v>
      </c>
    </row>
    <row r="22" spans="1:19" ht="15.75">
      <c r="A22" s="19" t="s">
        <v>27</v>
      </c>
      <c r="B22" s="173">
        <v>0</v>
      </c>
      <c r="C22" s="27">
        <f>B22*C6</f>
        <v>0</v>
      </c>
      <c r="D22" s="174">
        <f>B22+C22</f>
        <v>0</v>
      </c>
      <c r="E22" s="170"/>
      <c r="F22" s="170"/>
      <c r="G22" s="170"/>
      <c r="H22" s="170"/>
      <c r="I22" s="170"/>
      <c r="J22" s="28"/>
      <c r="K22" s="28"/>
      <c r="L22" s="28"/>
      <c r="M22" s="28"/>
      <c r="N22" s="28"/>
      <c r="O22" s="28"/>
      <c r="P22" s="18"/>
      <c r="Q22" s="182">
        <f>SUM(J22:O22)</f>
        <v>0</v>
      </c>
      <c r="R22" s="125">
        <f>SUM(E22:I22)</f>
        <v>0</v>
      </c>
      <c r="S22" s="125">
        <f t="shared" si="1"/>
        <v>0</v>
      </c>
    </row>
    <row r="23" spans="1:19" ht="16.5" thickBot="1">
      <c r="A23" s="19" t="s">
        <v>25</v>
      </c>
      <c r="B23" s="173">
        <v>0</v>
      </c>
      <c r="C23" s="27">
        <f>B23*C6</f>
        <v>0</v>
      </c>
      <c r="D23" s="174">
        <f>B23+C23</f>
        <v>0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8"/>
      <c r="Q23" s="125">
        <v>0</v>
      </c>
      <c r="R23" s="125">
        <f>SUM(E23:O23)</f>
        <v>0</v>
      </c>
      <c r="S23" s="125">
        <f t="shared" si="1"/>
        <v>0</v>
      </c>
    </row>
    <row r="24" spans="1:19" ht="16.5" thickBot="1">
      <c r="A24" s="29" t="s">
        <v>11</v>
      </c>
      <c r="B24" s="30"/>
      <c r="C24" s="30"/>
      <c r="D24" s="22"/>
      <c r="E24" s="23">
        <f>(E19*$D$19)+(E20*$D$20)+(E21*$D$21)+(E22*$D$22)+(E23*$D$23)</f>
        <v>0</v>
      </c>
      <c r="F24" s="23">
        <f aca="true" t="shared" si="4" ref="F24:N24">(F19*$D$19)+(F20*$D$20)+(F21*$D$21)+(F22*$D$22)+(F23*$D$23)</f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23">
        <f t="shared" si="4"/>
        <v>0</v>
      </c>
      <c r="O24" s="23">
        <f>(O19*$D$19)+(O20*$D$20)+(O21*$D$21)+(O22*$D$22)+(O23*$D$23)</f>
        <v>0</v>
      </c>
      <c r="P24" s="24"/>
      <c r="Q24" s="125"/>
      <c r="R24" s="125"/>
      <c r="S24" s="125"/>
    </row>
    <row r="25" spans="1:19" ht="15.75">
      <c r="A25" s="31" t="s">
        <v>12</v>
      </c>
      <c r="B25" s="20"/>
      <c r="C25" s="20"/>
      <c r="D25" s="2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18"/>
      <c r="Q25" s="125">
        <v>0</v>
      </c>
      <c r="R25" s="125">
        <f>SUM(E26:O26)</f>
        <v>0</v>
      </c>
      <c r="S25" s="125">
        <f t="shared" si="1"/>
        <v>0</v>
      </c>
    </row>
    <row r="26" spans="1:19" ht="15.75">
      <c r="A26" s="33" t="s">
        <v>40</v>
      </c>
      <c r="B26" s="185">
        <v>0</v>
      </c>
      <c r="C26" s="27">
        <f>B26*C6</f>
        <v>0</v>
      </c>
      <c r="D26" s="174">
        <f>B26+C26</f>
        <v>0</v>
      </c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8"/>
      <c r="Q26" s="125">
        <v>0</v>
      </c>
      <c r="R26" s="125">
        <f>SUM(E27:O27)</f>
        <v>0</v>
      </c>
      <c r="S26" s="125">
        <f t="shared" si="1"/>
        <v>0</v>
      </c>
    </row>
    <row r="27" spans="1:19" ht="15.75">
      <c r="A27" s="33" t="s">
        <v>28</v>
      </c>
      <c r="B27" s="185">
        <v>0</v>
      </c>
      <c r="C27" s="27">
        <f>B27*C6</f>
        <v>0</v>
      </c>
      <c r="D27" s="174">
        <f>B27+C27</f>
        <v>0</v>
      </c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8"/>
      <c r="Q27" s="126">
        <v>0</v>
      </c>
      <c r="R27" s="125">
        <f>SUM(E28:O28)</f>
        <v>0</v>
      </c>
      <c r="S27" s="125">
        <f t="shared" si="1"/>
        <v>0</v>
      </c>
    </row>
    <row r="28" spans="1:19" ht="15.75">
      <c r="A28" s="33" t="s">
        <v>41</v>
      </c>
      <c r="B28" s="185">
        <v>0</v>
      </c>
      <c r="C28" s="27">
        <f>B28*C6</f>
        <v>0</v>
      </c>
      <c r="D28" s="174">
        <f>B28+C28</f>
        <v>0</v>
      </c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8"/>
      <c r="Q28" s="125">
        <v>0</v>
      </c>
      <c r="R28" s="125">
        <f>SUM(E29:O29)</f>
        <v>0</v>
      </c>
      <c r="S28" s="125">
        <f t="shared" si="1"/>
        <v>0</v>
      </c>
    </row>
    <row r="29" spans="1:19" ht="16.5" thickBot="1">
      <c r="A29" s="33" t="s">
        <v>29</v>
      </c>
      <c r="B29" s="185">
        <v>0</v>
      </c>
      <c r="C29" s="27">
        <f>B29*C6</f>
        <v>0</v>
      </c>
      <c r="D29" s="174">
        <f>B29+C29</f>
        <v>0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8"/>
      <c r="Q29" s="126">
        <v>0</v>
      </c>
      <c r="R29" s="125">
        <f>SUM(E29:O29)</f>
        <v>0</v>
      </c>
      <c r="S29" s="125">
        <f t="shared" si="1"/>
        <v>0</v>
      </c>
    </row>
    <row r="30" spans="1:19" ht="16.5" thickBot="1">
      <c r="A30" s="34" t="s">
        <v>13</v>
      </c>
      <c r="B30" s="30"/>
      <c r="C30" s="30"/>
      <c r="D30" s="22"/>
      <c r="E30" s="23">
        <f>(E26*$D$26)+(E27*$D$27)+(E28*$D$28)+(E29*$D$29)</f>
        <v>0</v>
      </c>
      <c r="F30" s="23">
        <f aca="true" t="shared" si="5" ref="F30:O30">(F26*$D$26)+(F27*$D$27)+(F28*$D$28)+(F29*$D$29)</f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4"/>
      <c r="Q30" s="125"/>
      <c r="R30" s="125"/>
      <c r="S30" s="125"/>
    </row>
    <row r="31" spans="1:19" ht="15.75">
      <c r="A31" s="15" t="s">
        <v>14</v>
      </c>
      <c r="B31" s="25"/>
      <c r="C31" s="25"/>
      <c r="D31" s="25"/>
      <c r="E31" s="17"/>
      <c r="F31" s="17"/>
      <c r="G31" s="17"/>
      <c r="H31" s="17"/>
      <c r="I31" s="17"/>
      <c r="J31" s="26"/>
      <c r="K31" s="26"/>
      <c r="L31" s="26"/>
      <c r="M31" s="26"/>
      <c r="N31" s="26"/>
      <c r="O31" s="26"/>
      <c r="P31" s="18"/>
      <c r="Q31" s="125">
        <v>0</v>
      </c>
      <c r="R31" s="125">
        <f>SUM(E32:O32)</f>
        <v>0</v>
      </c>
      <c r="S31" s="125">
        <f t="shared" si="1"/>
        <v>0</v>
      </c>
    </row>
    <row r="32" spans="1:19" ht="15.75">
      <c r="A32" s="19" t="s">
        <v>3</v>
      </c>
      <c r="B32" s="173">
        <v>0</v>
      </c>
      <c r="C32" s="27">
        <f>B32*C6</f>
        <v>0</v>
      </c>
      <c r="D32" s="174">
        <f>B32+C32</f>
        <v>0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8"/>
      <c r="Q32" s="126">
        <v>0</v>
      </c>
      <c r="R32" s="125">
        <f>SUM(E33:O33)</f>
        <v>0</v>
      </c>
      <c r="S32" s="125">
        <f t="shared" si="1"/>
        <v>0</v>
      </c>
    </row>
    <row r="33" spans="1:19" ht="16.5" thickBot="1">
      <c r="A33" s="19" t="s">
        <v>4</v>
      </c>
      <c r="B33" s="173">
        <v>0</v>
      </c>
      <c r="C33" s="27">
        <f>B33*C6</f>
        <v>0</v>
      </c>
      <c r="D33" s="174">
        <f>B33+C33</f>
        <v>0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8"/>
      <c r="Q33" s="127">
        <v>0</v>
      </c>
      <c r="R33" s="128">
        <f>SUM(E34:O34)</f>
        <v>0</v>
      </c>
      <c r="S33" s="125">
        <f t="shared" si="1"/>
        <v>0</v>
      </c>
    </row>
    <row r="34" spans="1:19" ht="16.5" thickBot="1">
      <c r="A34" s="21" t="s">
        <v>15</v>
      </c>
      <c r="B34" s="22"/>
      <c r="C34" s="22"/>
      <c r="D34" s="22"/>
      <c r="E34" s="23">
        <f>(E32*$D$32)+(E33*$D$33)</f>
        <v>0</v>
      </c>
      <c r="F34" s="23">
        <f aca="true" t="shared" si="6" ref="F34:O34">(F32*$D$32)+(F33*$D$33)</f>
        <v>0</v>
      </c>
      <c r="G34" s="23">
        <f t="shared" si="6"/>
        <v>0</v>
      </c>
      <c r="H34" s="23">
        <f t="shared" si="6"/>
        <v>0</v>
      </c>
      <c r="I34" s="23">
        <f t="shared" si="6"/>
        <v>0</v>
      </c>
      <c r="J34" s="23">
        <f t="shared" si="6"/>
        <v>0</v>
      </c>
      <c r="K34" s="23">
        <f t="shared" si="6"/>
        <v>0</v>
      </c>
      <c r="L34" s="23">
        <f t="shared" si="6"/>
        <v>0</v>
      </c>
      <c r="M34" s="23">
        <f t="shared" si="6"/>
        <v>0</v>
      </c>
      <c r="N34" s="23">
        <f t="shared" si="6"/>
        <v>0</v>
      </c>
      <c r="O34" s="23">
        <f t="shared" si="6"/>
        <v>0</v>
      </c>
      <c r="P34" s="24"/>
      <c r="Q34" s="129">
        <f>SUM(Q7:Q33)</f>
        <v>0</v>
      </c>
      <c r="R34" s="129">
        <f>SUM(R7:R33)</f>
        <v>0</v>
      </c>
      <c r="S34" s="129">
        <f>SUM(S7:S33)</f>
        <v>0</v>
      </c>
    </row>
    <row r="35" spans="1:19" ht="16.5" thickBot="1">
      <c r="A35" s="35"/>
      <c r="B35" s="36"/>
      <c r="C35" s="36"/>
      <c r="D35" s="3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18"/>
      <c r="Q35" s="123"/>
      <c r="R35" s="123"/>
      <c r="S35" s="123"/>
    </row>
    <row r="36" spans="1:19" ht="16.5" thickBot="1">
      <c r="A36" s="21" t="s">
        <v>72</v>
      </c>
      <c r="B36" s="38"/>
      <c r="C36" s="38"/>
      <c r="D36" s="22"/>
      <c r="E36" s="39">
        <f aca="true" t="shared" si="7" ref="E36:O36">E17+E24+E30+E34</f>
        <v>0</v>
      </c>
      <c r="F36" s="39">
        <f t="shared" si="7"/>
        <v>0</v>
      </c>
      <c r="G36" s="39">
        <f t="shared" si="7"/>
        <v>0</v>
      </c>
      <c r="H36" s="39">
        <f t="shared" si="7"/>
        <v>0</v>
      </c>
      <c r="I36" s="39">
        <f t="shared" si="7"/>
        <v>0</v>
      </c>
      <c r="J36" s="39">
        <f t="shared" si="7"/>
        <v>0</v>
      </c>
      <c r="K36" s="39">
        <f t="shared" si="7"/>
        <v>0</v>
      </c>
      <c r="L36" s="39">
        <f t="shared" si="7"/>
        <v>0</v>
      </c>
      <c r="M36" s="39">
        <f t="shared" si="7"/>
        <v>0</v>
      </c>
      <c r="N36" s="39">
        <f t="shared" si="7"/>
        <v>0</v>
      </c>
      <c r="O36" s="39">
        <f t="shared" si="7"/>
        <v>0</v>
      </c>
      <c r="P36" s="18"/>
      <c r="Q36" s="123" t="s">
        <v>83</v>
      </c>
      <c r="R36" s="123"/>
      <c r="S36" s="124" t="e">
        <f>Q34/S34</f>
        <v>#DIV/0!</v>
      </c>
    </row>
    <row r="37" spans="1:19" ht="16.5" thickBot="1">
      <c r="A37" s="41" t="s">
        <v>73</v>
      </c>
      <c r="B37" s="42"/>
      <c r="C37" s="42"/>
      <c r="D37" s="43"/>
      <c r="E37" s="44">
        <f>E36</f>
        <v>0</v>
      </c>
      <c r="F37" s="44">
        <f aca="true" t="shared" si="8" ref="F37:O37">E37+F36</f>
        <v>0</v>
      </c>
      <c r="G37" s="44">
        <f t="shared" si="8"/>
        <v>0</v>
      </c>
      <c r="H37" s="44">
        <f t="shared" si="8"/>
        <v>0</v>
      </c>
      <c r="I37" s="44">
        <f t="shared" si="8"/>
        <v>0</v>
      </c>
      <c r="J37" s="44">
        <f t="shared" si="8"/>
        <v>0</v>
      </c>
      <c r="K37" s="44">
        <f t="shared" si="8"/>
        <v>0</v>
      </c>
      <c r="L37" s="44">
        <f t="shared" si="8"/>
        <v>0</v>
      </c>
      <c r="M37" s="44">
        <f t="shared" si="8"/>
        <v>0</v>
      </c>
      <c r="N37" s="44">
        <f t="shared" si="8"/>
        <v>0</v>
      </c>
      <c r="O37" s="44">
        <f t="shared" si="8"/>
        <v>0</v>
      </c>
      <c r="P37" s="40"/>
      <c r="Q37" s="123" t="s">
        <v>84</v>
      </c>
      <c r="R37" s="123"/>
      <c r="S37" s="124" t="e">
        <f>R34/S34</f>
        <v>#DIV/0!</v>
      </c>
    </row>
    <row r="38" spans="1:16" ht="16.5" thickBot="1">
      <c r="A38" s="45"/>
      <c r="B38" s="46"/>
      <c r="C38" s="46"/>
      <c r="D38" s="46"/>
      <c r="E38" s="47"/>
      <c r="F38" s="47"/>
      <c r="G38" s="47"/>
      <c r="H38" s="47"/>
      <c r="P38" s="51"/>
    </row>
    <row r="39" spans="1:15" ht="16.5" thickBot="1">
      <c r="A39" s="193" t="s">
        <v>74</v>
      </c>
      <c r="B39" s="194"/>
      <c r="C39" s="54"/>
      <c r="D39" s="55">
        <f>SUM(E36:O36)</f>
        <v>0</v>
      </c>
      <c r="E39" s="56"/>
      <c r="G39" s="48" t="s">
        <v>120</v>
      </c>
      <c r="H39" s="49"/>
      <c r="I39" s="49"/>
      <c r="J39" s="49"/>
      <c r="K39" s="49"/>
      <c r="L39" s="183"/>
      <c r="M39" s="50"/>
      <c r="N39" s="50"/>
      <c r="O39" s="51"/>
    </row>
    <row r="40" spans="1:15" ht="16.5" thickBot="1">
      <c r="A40" s="113" t="s">
        <v>75</v>
      </c>
      <c r="B40" s="114"/>
      <c r="C40" s="112"/>
      <c r="D40" s="116">
        <v>5</v>
      </c>
      <c r="E40" s="56"/>
      <c r="G40" s="111"/>
      <c r="H40" s="50"/>
      <c r="I40" s="50"/>
      <c r="J40" s="50"/>
      <c r="K40" s="50"/>
      <c r="L40" s="47"/>
      <c r="M40" s="47"/>
      <c r="N40" s="47"/>
      <c r="O40" s="51"/>
    </row>
    <row r="41" spans="1:15" ht="16.5" thickBot="1">
      <c r="A41" s="53" t="s">
        <v>76</v>
      </c>
      <c r="B41" s="115"/>
      <c r="C41" s="112"/>
      <c r="D41" s="55">
        <f>D39*D40</f>
        <v>0</v>
      </c>
      <c r="E41" s="56"/>
      <c r="G41" s="73" t="s">
        <v>58</v>
      </c>
      <c r="H41" s="71"/>
      <c r="I41" s="72"/>
      <c r="J41" s="71"/>
      <c r="K41" s="66"/>
      <c r="L41" s="51"/>
      <c r="M41" s="60"/>
      <c r="N41" s="52"/>
      <c r="O41" s="51"/>
    </row>
    <row r="42" spans="1:15" ht="16.5" customHeight="1" thickBot="1">
      <c r="A42" s="189"/>
      <c r="B42" s="190"/>
      <c r="C42" s="96"/>
      <c r="D42" s="97"/>
      <c r="E42" s="56"/>
      <c r="G42" s="204" t="s">
        <v>59</v>
      </c>
      <c r="H42" s="205"/>
      <c r="I42" s="205"/>
      <c r="J42" s="205"/>
      <c r="K42" s="206"/>
      <c r="L42" s="204" t="s">
        <v>64</v>
      </c>
      <c r="M42" s="205"/>
      <c r="N42" s="205"/>
      <c r="O42" s="206"/>
    </row>
    <row r="43" spans="1:15" ht="16.5" thickBot="1">
      <c r="A43" s="98" t="s">
        <v>7</v>
      </c>
      <c r="B43" s="104"/>
      <c r="C43" s="104"/>
      <c r="D43" s="105"/>
      <c r="E43" s="61"/>
      <c r="G43" s="207"/>
      <c r="H43" s="208"/>
      <c r="I43" s="208"/>
      <c r="J43" s="208"/>
      <c r="K43" s="209"/>
      <c r="L43" s="207"/>
      <c r="M43" s="208"/>
      <c r="N43" s="208"/>
      <c r="O43" s="209"/>
    </row>
    <row r="44" spans="1:15" ht="16.5" customHeight="1" thickBot="1">
      <c r="A44" s="99" t="s">
        <v>36</v>
      </c>
      <c r="B44" s="75"/>
      <c r="C44" s="75"/>
      <c r="D44" s="176">
        <v>0</v>
      </c>
      <c r="E44" s="62"/>
      <c r="G44" s="210"/>
      <c r="H44" s="211"/>
      <c r="I44" s="211"/>
      <c r="J44" s="211"/>
      <c r="K44" s="212"/>
      <c r="L44" s="210"/>
      <c r="M44" s="211"/>
      <c r="N44" s="211"/>
      <c r="O44" s="212"/>
    </row>
    <row r="45" spans="1:15" ht="16.5" customHeight="1" thickBot="1">
      <c r="A45" s="100" t="s">
        <v>35</v>
      </c>
      <c r="B45" s="76"/>
      <c r="C45" s="76"/>
      <c r="D45" s="176">
        <v>0</v>
      </c>
      <c r="E45" s="65"/>
      <c r="G45" s="213" t="s">
        <v>60</v>
      </c>
      <c r="H45" s="214"/>
      <c r="I45" s="214"/>
      <c r="J45" s="214"/>
      <c r="K45" s="215"/>
      <c r="L45" s="213" t="s">
        <v>62</v>
      </c>
      <c r="M45" s="214"/>
      <c r="N45" s="214"/>
      <c r="O45" s="215"/>
    </row>
    <row r="46" spans="1:15" ht="16.5" thickBot="1">
      <c r="A46" s="100" t="s">
        <v>45</v>
      </c>
      <c r="B46" s="76"/>
      <c r="C46" s="76"/>
      <c r="D46" s="176">
        <v>0</v>
      </c>
      <c r="E46" s="66"/>
      <c r="G46" s="207"/>
      <c r="H46" s="208"/>
      <c r="I46" s="208"/>
      <c r="J46" s="208"/>
      <c r="K46" s="209"/>
      <c r="L46" s="207"/>
      <c r="M46" s="208"/>
      <c r="N46" s="208"/>
      <c r="O46" s="209"/>
    </row>
    <row r="47" spans="1:15" ht="16.5" customHeight="1" thickBot="1">
      <c r="A47" s="100" t="s">
        <v>46</v>
      </c>
      <c r="B47" s="76"/>
      <c r="C47" s="76"/>
      <c r="D47" s="176">
        <v>0</v>
      </c>
      <c r="E47" s="66"/>
      <c r="G47" s="210"/>
      <c r="H47" s="211"/>
      <c r="I47" s="211"/>
      <c r="J47" s="211"/>
      <c r="K47" s="212"/>
      <c r="L47" s="210"/>
      <c r="M47" s="211"/>
      <c r="N47" s="211"/>
      <c r="O47" s="212"/>
    </row>
    <row r="48" spans="1:15" ht="16.5" customHeight="1" thickBot="1">
      <c r="A48" s="100" t="s">
        <v>47</v>
      </c>
      <c r="B48" s="76"/>
      <c r="C48" s="76"/>
      <c r="D48" s="176">
        <v>0</v>
      </c>
      <c r="E48" s="66"/>
      <c r="G48" s="216" t="s">
        <v>61</v>
      </c>
      <c r="H48" s="217"/>
      <c r="I48" s="217"/>
      <c r="J48" s="217"/>
      <c r="K48" s="218"/>
      <c r="L48" s="216" t="s">
        <v>63</v>
      </c>
      <c r="M48" s="217"/>
      <c r="N48" s="217"/>
      <c r="O48" s="218"/>
    </row>
    <row r="49" spans="1:15" ht="16.5" customHeight="1" thickBot="1">
      <c r="A49" s="101" t="s">
        <v>42</v>
      </c>
      <c r="B49" s="77"/>
      <c r="C49" s="77"/>
      <c r="D49" s="177">
        <v>0</v>
      </c>
      <c r="E49" s="66"/>
      <c r="G49" s="219"/>
      <c r="H49" s="220"/>
      <c r="I49" s="220"/>
      <c r="J49" s="220"/>
      <c r="K49" s="221"/>
      <c r="L49" s="219"/>
      <c r="M49" s="220"/>
      <c r="N49" s="220"/>
      <c r="O49" s="221"/>
    </row>
    <row r="50" spans="1:15" ht="16.5" customHeight="1" thickBot="1">
      <c r="A50" s="101" t="s">
        <v>43</v>
      </c>
      <c r="B50" s="77"/>
      <c r="C50" s="77"/>
      <c r="D50" s="177">
        <v>0</v>
      </c>
      <c r="E50" s="66"/>
      <c r="G50" s="222"/>
      <c r="H50" s="223"/>
      <c r="I50" s="223"/>
      <c r="J50" s="223"/>
      <c r="K50" s="224"/>
      <c r="L50" s="222"/>
      <c r="M50" s="223"/>
      <c r="N50" s="223"/>
      <c r="O50" s="224"/>
    </row>
    <row r="51" spans="1:15" ht="16.5" thickBot="1">
      <c r="A51" s="101" t="s">
        <v>34</v>
      </c>
      <c r="B51" s="77"/>
      <c r="C51" s="77"/>
      <c r="D51" s="177">
        <v>0</v>
      </c>
      <c r="E51" s="66"/>
      <c r="O51" s="70"/>
    </row>
    <row r="52" spans="1:15" ht="16.5" thickBot="1">
      <c r="A52" s="101" t="s">
        <v>44</v>
      </c>
      <c r="B52" s="77"/>
      <c r="C52" s="78"/>
      <c r="D52" s="177">
        <v>0</v>
      </c>
      <c r="E52" s="66"/>
      <c r="O52" s="70"/>
    </row>
    <row r="53" spans="1:15" ht="16.5" customHeight="1" thickBot="1">
      <c r="A53" s="101" t="s">
        <v>39</v>
      </c>
      <c r="B53" s="77"/>
      <c r="C53" s="77"/>
      <c r="D53" s="178">
        <v>0</v>
      </c>
      <c r="E53" s="66"/>
      <c r="G53" s="184" t="s">
        <v>65</v>
      </c>
      <c r="H53" s="85"/>
      <c r="I53" s="85"/>
      <c r="J53" s="85"/>
      <c r="K53" s="85"/>
      <c r="L53" s="85"/>
      <c r="O53" s="70"/>
    </row>
    <row r="54" spans="1:15" ht="16.5" thickBot="1">
      <c r="A54" s="101" t="s">
        <v>51</v>
      </c>
      <c r="B54" s="77"/>
      <c r="C54" s="78"/>
      <c r="D54" s="179">
        <v>0</v>
      </c>
      <c r="E54" s="66"/>
      <c r="G54" s="87" t="s">
        <v>66</v>
      </c>
      <c r="H54" s="64"/>
      <c r="I54" s="64"/>
      <c r="J54" s="64"/>
      <c r="K54" s="64"/>
      <c r="L54" s="64"/>
      <c r="O54" s="70"/>
    </row>
    <row r="55" spans="1:15" ht="16.5" thickBot="1">
      <c r="A55" s="106" t="s">
        <v>48</v>
      </c>
      <c r="B55" s="107"/>
      <c r="C55" s="107"/>
      <c r="D55" s="108"/>
      <c r="E55" s="52"/>
      <c r="G55" s="88" t="s">
        <v>67</v>
      </c>
      <c r="H55" s="59"/>
      <c r="I55" s="59"/>
      <c r="J55" s="59"/>
      <c r="K55" s="59"/>
      <c r="L55" s="59"/>
      <c r="M55" s="85"/>
      <c r="N55" s="85"/>
      <c r="O55" s="70"/>
    </row>
    <row r="56" spans="1:15" ht="16.5" customHeight="1" thickBot="1">
      <c r="A56" s="83" t="s">
        <v>49</v>
      </c>
      <c r="B56" s="103"/>
      <c r="C56" s="79"/>
      <c r="D56" s="177">
        <v>0</v>
      </c>
      <c r="E56" s="52"/>
      <c r="G56" s="89" t="s">
        <v>68</v>
      </c>
      <c r="H56" s="57"/>
      <c r="I56" s="58"/>
      <c r="J56" s="57"/>
      <c r="K56" s="57"/>
      <c r="L56" s="57"/>
      <c r="M56" s="64"/>
      <c r="N56" s="85"/>
      <c r="O56" s="70"/>
    </row>
    <row r="57" spans="1:15" ht="16.5" thickBot="1">
      <c r="A57" s="83" t="s">
        <v>57</v>
      </c>
      <c r="B57" s="79"/>
      <c r="C57" s="79"/>
      <c r="D57" s="177">
        <v>0</v>
      </c>
      <c r="E57" s="52"/>
      <c r="G57" s="87" t="s">
        <v>69</v>
      </c>
      <c r="H57" s="60"/>
      <c r="I57" s="60"/>
      <c r="J57" s="63"/>
      <c r="K57" s="60"/>
      <c r="L57" s="60"/>
      <c r="M57" s="60"/>
      <c r="N57" s="85"/>
      <c r="O57" s="70"/>
    </row>
    <row r="58" spans="1:15" ht="16.5" thickBot="1">
      <c r="A58" s="83" t="s">
        <v>50</v>
      </c>
      <c r="B58" s="103"/>
      <c r="C58" s="79"/>
      <c r="D58" s="177">
        <v>0</v>
      </c>
      <c r="E58" s="52"/>
      <c r="G58" s="90" t="s">
        <v>71</v>
      </c>
      <c r="H58" s="86"/>
      <c r="I58" s="86"/>
      <c r="J58" s="86"/>
      <c r="K58" s="86"/>
      <c r="L58" s="91"/>
      <c r="M58" s="60"/>
      <c r="N58" s="85"/>
      <c r="O58" s="70"/>
    </row>
    <row r="59" spans="1:15" ht="16.5" customHeight="1" thickBot="1">
      <c r="A59" s="83" t="s">
        <v>55</v>
      </c>
      <c r="B59" s="103"/>
      <c r="C59" s="81"/>
      <c r="D59" s="180">
        <v>0</v>
      </c>
      <c r="E59" s="52"/>
      <c r="G59" s="92" t="s">
        <v>5</v>
      </c>
      <c r="H59" s="91"/>
      <c r="I59" s="67"/>
      <c r="J59" s="67"/>
      <c r="K59" s="93"/>
      <c r="L59" s="60"/>
      <c r="M59" s="60"/>
      <c r="N59" s="85"/>
      <c r="O59" s="70"/>
    </row>
    <row r="60" spans="1:15" ht="16.5" thickBot="1">
      <c r="A60" s="83" t="s">
        <v>56</v>
      </c>
      <c r="B60" s="102"/>
      <c r="C60" s="82"/>
      <c r="D60" s="181">
        <v>0</v>
      </c>
      <c r="E60" s="52"/>
      <c r="G60" s="90" t="s">
        <v>70</v>
      </c>
      <c r="H60" s="86"/>
      <c r="I60" s="86"/>
      <c r="J60" s="86"/>
      <c r="K60" s="86"/>
      <c r="L60" s="67"/>
      <c r="M60" s="60"/>
      <c r="N60" s="85"/>
      <c r="O60" s="70"/>
    </row>
    <row r="61" spans="1:15" ht="16.5" thickBot="1">
      <c r="A61" s="110" t="s">
        <v>77</v>
      </c>
      <c r="B61" s="109"/>
      <c r="C61" s="82"/>
      <c r="D61" s="119">
        <f>SUM(D44:D60)</f>
        <v>0</v>
      </c>
      <c r="E61" s="52"/>
      <c r="G61" s="94" t="s">
        <v>6</v>
      </c>
      <c r="H61" s="68"/>
      <c r="I61" s="69"/>
      <c r="J61" s="68"/>
      <c r="K61" s="95"/>
      <c r="L61" s="60"/>
      <c r="M61" s="60"/>
      <c r="N61" s="85"/>
      <c r="O61" s="70"/>
    </row>
    <row r="62" spans="5:16" ht="15.75">
      <c r="E62" s="52"/>
      <c r="F62" s="52"/>
      <c r="G62" s="52"/>
      <c r="N62" s="60"/>
      <c r="O62" s="85"/>
      <c r="P62" s="70"/>
    </row>
    <row r="63" spans="5:16" ht="15.75">
      <c r="E63" s="52"/>
      <c r="F63" s="52"/>
      <c r="G63" s="52"/>
      <c r="N63" s="60"/>
      <c r="O63" s="60"/>
      <c r="P63" s="70"/>
    </row>
    <row r="64" spans="8:15" ht="16.5" customHeight="1">
      <c r="H64" s="85"/>
      <c r="I64" s="85"/>
      <c r="J64" s="85"/>
      <c r="K64" s="85"/>
      <c r="L64" s="85"/>
      <c r="M64" s="85"/>
      <c r="N64" s="85"/>
      <c r="O64" s="59"/>
    </row>
    <row r="65" spans="4:15" ht="15.75">
      <c r="D65" s="84"/>
      <c r="E65" s="84"/>
      <c r="F65" s="84"/>
      <c r="G65" s="84"/>
      <c r="H65" s="85"/>
      <c r="I65" s="85"/>
      <c r="J65" s="85"/>
      <c r="K65" s="85"/>
      <c r="L65" s="85"/>
      <c r="M65" s="85"/>
      <c r="N65" s="85"/>
      <c r="O65" s="57"/>
    </row>
    <row r="66" spans="4:15" ht="15.75">
      <c r="D66" s="84"/>
      <c r="E66" s="84"/>
      <c r="F66" s="84"/>
      <c r="G66" s="84"/>
      <c r="O66" s="64"/>
    </row>
    <row r="67" spans="4:15" ht="15.75">
      <c r="D67" s="84"/>
      <c r="E67" s="84"/>
      <c r="F67" s="84"/>
      <c r="G67" s="84"/>
      <c r="O67" s="51"/>
    </row>
    <row r="68" spans="4:15" ht="15.75">
      <c r="D68" s="84"/>
      <c r="E68" s="84"/>
      <c r="F68" s="84"/>
      <c r="G68" s="84"/>
      <c r="O68" s="51"/>
    </row>
    <row r="69" spans="4:15" ht="15.75">
      <c r="D69" s="84"/>
      <c r="E69" s="84"/>
      <c r="F69" s="84"/>
      <c r="G69" s="84"/>
      <c r="O69" s="51"/>
    </row>
    <row r="70" spans="4:15" ht="15.75">
      <c r="D70" s="84"/>
      <c r="E70" s="84"/>
      <c r="F70" s="84"/>
      <c r="G70" s="84"/>
      <c r="O70" s="51"/>
    </row>
    <row r="71" spans="4:15" ht="15.75">
      <c r="D71" s="84"/>
      <c r="E71" s="84"/>
      <c r="F71" s="84"/>
      <c r="G71" s="84"/>
      <c r="O71" s="51"/>
    </row>
    <row r="72" spans="4:7" ht="12.75">
      <c r="D72" s="84"/>
      <c r="E72" s="84"/>
      <c r="F72" s="84"/>
      <c r="G72" s="84"/>
    </row>
    <row r="73" spans="4:7" ht="12.75">
      <c r="D73" s="84"/>
      <c r="E73" s="84"/>
      <c r="F73" s="84"/>
      <c r="G73" s="84"/>
    </row>
    <row r="74" spans="4:7" ht="12.75">
      <c r="D74" s="84"/>
      <c r="E74" s="84"/>
      <c r="F74" s="84"/>
      <c r="G74" s="84"/>
    </row>
    <row r="75" spans="4:7" ht="12.75">
      <c r="D75" s="84"/>
      <c r="E75" s="84"/>
      <c r="F75" s="84"/>
      <c r="G75" s="84"/>
    </row>
    <row r="76" spans="4:7" ht="12.75">
      <c r="D76" s="84"/>
      <c r="E76" s="84"/>
      <c r="F76" s="84"/>
      <c r="G76" s="84"/>
    </row>
    <row r="77" spans="4:7" ht="12.75">
      <c r="D77" s="84"/>
      <c r="E77" s="84"/>
      <c r="F77" s="84"/>
      <c r="G77" s="84"/>
    </row>
    <row r="78" spans="4:7" ht="12.75">
      <c r="D78" s="84"/>
      <c r="E78" s="84"/>
      <c r="F78" s="84"/>
      <c r="G78" s="84"/>
    </row>
    <row r="79" spans="4:7" ht="12.75">
      <c r="D79" s="84"/>
      <c r="E79" s="84"/>
      <c r="F79" s="84"/>
      <c r="G79" s="84"/>
    </row>
    <row r="80" spans="4:7" ht="12.75">
      <c r="D80" s="84"/>
      <c r="E80" s="84"/>
      <c r="F80" s="84"/>
      <c r="G80" s="84"/>
    </row>
    <row r="81" spans="4:7" ht="12.75">
      <c r="D81" s="84"/>
      <c r="E81" s="84"/>
      <c r="F81" s="84"/>
      <c r="G81" s="84"/>
    </row>
    <row r="82" spans="4:7" ht="12.75">
      <c r="D82" s="84"/>
      <c r="E82" s="84"/>
      <c r="F82" s="84"/>
      <c r="G82" s="84"/>
    </row>
    <row r="83" spans="4:7" ht="12.75">
      <c r="D83" s="84"/>
      <c r="E83" s="84"/>
      <c r="F83" s="84"/>
      <c r="G83" s="84"/>
    </row>
    <row r="84" spans="4:7" ht="12.75">
      <c r="D84" s="84"/>
      <c r="E84" s="84"/>
      <c r="F84" s="84"/>
      <c r="G84" s="84"/>
    </row>
    <row r="85" spans="4:7" ht="12.75">
      <c r="D85" s="84"/>
      <c r="E85" s="84"/>
      <c r="F85" s="84"/>
      <c r="G85" s="84"/>
    </row>
    <row r="86" spans="4:7" ht="12.75">
      <c r="D86" s="84"/>
      <c r="E86" s="84"/>
      <c r="F86" s="84"/>
      <c r="G86" s="84"/>
    </row>
    <row r="87" spans="4:7" ht="12.75">
      <c r="D87" s="84"/>
      <c r="E87" s="84"/>
      <c r="F87" s="84"/>
      <c r="G87" s="84"/>
    </row>
    <row r="88" spans="4:7" ht="12.75">
      <c r="D88" s="84"/>
      <c r="E88" s="84"/>
      <c r="F88" s="84"/>
      <c r="G88" s="84"/>
    </row>
    <row r="89" spans="4:7" ht="12.75">
      <c r="D89" s="84"/>
      <c r="E89" s="84"/>
      <c r="F89" s="84"/>
      <c r="G89" s="84"/>
    </row>
    <row r="90" spans="4:7" ht="12.75">
      <c r="D90" s="84"/>
      <c r="E90" s="84"/>
      <c r="F90" s="84"/>
      <c r="G90" s="84"/>
    </row>
    <row r="91" spans="4:7" ht="12.75">
      <c r="D91" s="84"/>
      <c r="E91" s="84"/>
      <c r="F91" s="84"/>
      <c r="G91" s="84"/>
    </row>
    <row r="92" spans="4:7" ht="12.75">
      <c r="D92" s="84"/>
      <c r="E92" s="84"/>
      <c r="F92" s="84"/>
      <c r="G92" s="84"/>
    </row>
    <row r="93" spans="4:7" ht="12.75">
      <c r="D93" s="84"/>
      <c r="E93" s="84"/>
      <c r="F93" s="84"/>
      <c r="G93" s="84"/>
    </row>
    <row r="94" spans="4:7" ht="12.75">
      <c r="D94" s="84"/>
      <c r="E94" s="84"/>
      <c r="F94" s="84"/>
      <c r="G94" s="84"/>
    </row>
    <row r="95" spans="4:7" ht="12.75">
      <c r="D95" s="84"/>
      <c r="E95" s="84"/>
      <c r="F95" s="84"/>
      <c r="G95" s="84"/>
    </row>
    <row r="96" spans="4:7" ht="12.75">
      <c r="D96" s="84"/>
      <c r="E96" s="84"/>
      <c r="F96" s="84"/>
      <c r="G96" s="84"/>
    </row>
    <row r="97" spans="4:7" ht="12.75">
      <c r="D97" s="84"/>
      <c r="E97" s="84"/>
      <c r="F97" s="84"/>
      <c r="G97" s="84"/>
    </row>
    <row r="98" spans="4:7" ht="12.75">
      <c r="D98" s="84"/>
      <c r="E98" s="84"/>
      <c r="F98" s="84"/>
      <c r="G98" s="84"/>
    </row>
    <row r="99" spans="4:7" ht="12.75">
      <c r="D99" s="84"/>
      <c r="E99" s="84"/>
      <c r="F99" s="84"/>
      <c r="G99" s="84"/>
    </row>
    <row r="100" spans="4:7" ht="12.75">
      <c r="D100" s="84"/>
      <c r="E100" s="84"/>
      <c r="F100" s="84"/>
      <c r="G100" s="84"/>
    </row>
    <row r="101" spans="4:7" ht="12.75">
      <c r="D101" s="84"/>
      <c r="E101" s="84"/>
      <c r="F101" s="84"/>
      <c r="G101" s="84"/>
    </row>
    <row r="102" spans="4:7" ht="12.75">
      <c r="D102" s="84"/>
      <c r="E102" s="84"/>
      <c r="F102" s="84"/>
      <c r="G102" s="84"/>
    </row>
    <row r="103" spans="4:7" ht="12.75">
      <c r="D103" s="84"/>
      <c r="E103" s="84"/>
      <c r="F103" s="84"/>
      <c r="G103" s="84"/>
    </row>
    <row r="104" spans="4:7" ht="12.75">
      <c r="D104" s="84"/>
      <c r="E104" s="84"/>
      <c r="F104" s="84"/>
      <c r="G104" s="84"/>
    </row>
    <row r="105" spans="4:7" ht="12.75">
      <c r="D105" s="84"/>
      <c r="E105" s="84"/>
      <c r="F105" s="84"/>
      <c r="G105" s="84"/>
    </row>
    <row r="106" spans="4:7" ht="12.75">
      <c r="D106" s="84"/>
      <c r="E106" s="84"/>
      <c r="F106" s="84"/>
      <c r="G106" s="84"/>
    </row>
    <row r="107" spans="4:7" ht="12.75">
      <c r="D107" s="84"/>
      <c r="E107" s="84"/>
      <c r="F107" s="84"/>
      <c r="G107" s="84"/>
    </row>
    <row r="108" spans="4:7" ht="12.75">
      <c r="D108" s="84"/>
      <c r="E108" s="84"/>
      <c r="F108" s="84"/>
      <c r="G108" s="84"/>
    </row>
    <row r="109" spans="4:7" ht="12.75">
      <c r="D109" s="84"/>
      <c r="E109" s="84"/>
      <c r="F109" s="84"/>
      <c r="G109" s="84"/>
    </row>
    <row r="110" spans="4:7" ht="12.75">
      <c r="D110" s="84"/>
      <c r="E110" s="84"/>
      <c r="F110" s="84"/>
      <c r="G110" s="84"/>
    </row>
    <row r="111" spans="4:7" ht="12.75">
      <c r="D111" s="84"/>
      <c r="E111" s="84"/>
      <c r="F111" s="84"/>
      <c r="G111" s="84"/>
    </row>
    <row r="112" spans="4:7" ht="12.75">
      <c r="D112" s="84"/>
      <c r="E112" s="84"/>
      <c r="F112" s="84"/>
      <c r="G112" s="84"/>
    </row>
    <row r="113" spans="4:7" ht="12.75">
      <c r="D113" s="84"/>
      <c r="E113" s="84"/>
      <c r="F113" s="84"/>
      <c r="G113" s="84"/>
    </row>
    <row r="114" spans="4:7" ht="12.75">
      <c r="D114" s="84"/>
      <c r="E114" s="84"/>
      <c r="F114" s="84"/>
      <c r="G114" s="84"/>
    </row>
    <row r="115" spans="4:7" ht="12.75">
      <c r="D115" s="84"/>
      <c r="E115" s="84"/>
      <c r="F115" s="84"/>
      <c r="G115" s="84"/>
    </row>
    <row r="116" spans="4:7" ht="12.75">
      <c r="D116" s="84"/>
      <c r="E116" s="84"/>
      <c r="F116" s="84"/>
      <c r="G116" s="84"/>
    </row>
    <row r="117" spans="4:7" ht="12.75">
      <c r="D117" s="84"/>
      <c r="E117" s="84"/>
      <c r="F117" s="84"/>
      <c r="G117" s="84"/>
    </row>
    <row r="118" spans="4:7" ht="12.75">
      <c r="D118" s="84"/>
      <c r="E118" s="84"/>
      <c r="F118" s="84"/>
      <c r="G118" s="84"/>
    </row>
    <row r="119" spans="4:7" ht="12.75">
      <c r="D119" s="84"/>
      <c r="E119" s="84"/>
      <c r="F119" s="84"/>
      <c r="G119" s="84"/>
    </row>
    <row r="120" spans="4:7" ht="12.75">
      <c r="D120" s="84"/>
      <c r="E120" s="84"/>
      <c r="F120" s="84"/>
      <c r="G120" s="84"/>
    </row>
    <row r="121" spans="4:7" ht="12.75">
      <c r="D121" s="84"/>
      <c r="E121" s="84"/>
      <c r="F121" s="84"/>
      <c r="G121" s="84"/>
    </row>
    <row r="122" spans="4:7" ht="12.75">
      <c r="D122" s="84"/>
      <c r="E122" s="84"/>
      <c r="F122" s="84"/>
      <c r="G122" s="84"/>
    </row>
    <row r="123" spans="4:7" ht="12.75">
      <c r="D123" s="84"/>
      <c r="E123" s="84"/>
      <c r="F123" s="84"/>
      <c r="G123" s="84"/>
    </row>
    <row r="124" spans="4:7" ht="12.75">
      <c r="D124" s="84"/>
      <c r="E124" s="84"/>
      <c r="F124" s="84"/>
      <c r="G124" s="84"/>
    </row>
    <row r="125" spans="4:7" ht="12.75">
      <c r="D125" s="84"/>
      <c r="E125" s="84"/>
      <c r="F125" s="84"/>
      <c r="G125" s="84"/>
    </row>
    <row r="126" spans="4:7" ht="12.75">
      <c r="D126" s="84"/>
      <c r="E126" s="84"/>
      <c r="F126" s="84"/>
      <c r="G126" s="84"/>
    </row>
    <row r="127" spans="4:7" ht="12.75">
      <c r="D127" s="84"/>
      <c r="E127" s="84"/>
      <c r="F127" s="84"/>
      <c r="G127" s="84"/>
    </row>
    <row r="128" spans="4:7" ht="12.75">
      <c r="D128" s="84"/>
      <c r="E128" s="84"/>
      <c r="F128" s="84"/>
      <c r="G128" s="84"/>
    </row>
    <row r="129" spans="4:7" ht="12.75">
      <c r="D129" s="84"/>
      <c r="E129" s="84"/>
      <c r="F129" s="84"/>
      <c r="G129" s="84"/>
    </row>
    <row r="130" spans="4:7" ht="12.75">
      <c r="D130" s="84"/>
      <c r="E130" s="84"/>
      <c r="F130" s="84"/>
      <c r="G130" s="84"/>
    </row>
    <row r="131" spans="4:7" ht="12.75">
      <c r="D131" s="84"/>
      <c r="E131" s="84"/>
      <c r="F131" s="84"/>
      <c r="G131" s="84"/>
    </row>
    <row r="132" spans="4:7" ht="12.75">
      <c r="D132" s="84"/>
      <c r="E132" s="84"/>
      <c r="F132" s="84"/>
      <c r="G132" s="84"/>
    </row>
    <row r="133" spans="4:7" ht="12.75">
      <c r="D133" s="84"/>
      <c r="E133" s="84"/>
      <c r="F133" s="84"/>
      <c r="G133" s="84"/>
    </row>
    <row r="134" spans="4:7" ht="12.75">
      <c r="D134" s="84"/>
      <c r="E134" s="84"/>
      <c r="F134" s="84"/>
      <c r="G134" s="84"/>
    </row>
    <row r="135" spans="4:7" ht="12.75">
      <c r="D135" s="84"/>
      <c r="E135" s="84"/>
      <c r="F135" s="84"/>
      <c r="G135" s="84"/>
    </row>
    <row r="136" spans="4:7" ht="12.75">
      <c r="D136" s="84"/>
      <c r="E136" s="84"/>
      <c r="F136" s="84"/>
      <c r="G136" s="84"/>
    </row>
    <row r="137" spans="4:7" ht="12.75">
      <c r="D137" s="84"/>
      <c r="E137" s="84"/>
      <c r="F137" s="84"/>
      <c r="G137" s="84"/>
    </row>
    <row r="138" spans="4:7" ht="12.75">
      <c r="D138" s="84"/>
      <c r="E138" s="84"/>
      <c r="F138" s="84"/>
      <c r="G138" s="84"/>
    </row>
    <row r="139" spans="4:7" ht="12.75">
      <c r="D139" s="84"/>
      <c r="E139" s="84"/>
      <c r="F139" s="84"/>
      <c r="G139" s="84"/>
    </row>
    <row r="140" spans="4:7" ht="12.75">
      <c r="D140" s="84"/>
      <c r="E140" s="84"/>
      <c r="F140" s="84"/>
      <c r="G140" s="84"/>
    </row>
    <row r="141" spans="4:7" ht="12.75">
      <c r="D141" s="84"/>
      <c r="E141" s="84"/>
      <c r="F141" s="84"/>
      <c r="G141" s="84"/>
    </row>
    <row r="142" spans="4:7" ht="12.75">
      <c r="D142" s="84"/>
      <c r="E142" s="84"/>
      <c r="F142" s="84"/>
      <c r="G142" s="84"/>
    </row>
    <row r="143" spans="4:7" ht="12.75">
      <c r="D143" s="84"/>
      <c r="E143" s="84"/>
      <c r="F143" s="84"/>
      <c r="G143" s="84"/>
    </row>
    <row r="144" spans="4:7" ht="12.75">
      <c r="D144" s="84"/>
      <c r="E144" s="84"/>
      <c r="F144" s="84"/>
      <c r="G144" s="84"/>
    </row>
    <row r="145" spans="4:7" ht="12.75">
      <c r="D145" s="84"/>
      <c r="E145" s="84"/>
      <c r="F145" s="84"/>
      <c r="G145" s="84"/>
    </row>
    <row r="146" spans="4:7" ht="12.75">
      <c r="D146" s="84"/>
      <c r="E146" s="84"/>
      <c r="F146" s="84"/>
      <c r="G146" s="84"/>
    </row>
    <row r="147" spans="4:7" ht="12.75">
      <c r="D147" s="84"/>
      <c r="E147" s="84"/>
      <c r="F147" s="84"/>
      <c r="G147" s="84"/>
    </row>
    <row r="148" spans="4:7" ht="12.75">
      <c r="D148" s="84"/>
      <c r="E148" s="84"/>
      <c r="F148" s="84"/>
      <c r="G148" s="84"/>
    </row>
    <row r="149" spans="4:7" ht="12.75">
      <c r="D149" s="84"/>
      <c r="E149" s="84"/>
      <c r="F149" s="84"/>
      <c r="G149" s="84"/>
    </row>
    <row r="150" spans="4:7" ht="12.75">
      <c r="D150" s="84"/>
      <c r="E150" s="84"/>
      <c r="F150" s="84"/>
      <c r="G150" s="84"/>
    </row>
    <row r="151" spans="4:7" ht="12.75">
      <c r="D151" s="84"/>
      <c r="E151" s="84"/>
      <c r="F151" s="84"/>
      <c r="G151" s="84"/>
    </row>
    <row r="152" spans="4:7" ht="12.75">
      <c r="D152" s="84"/>
      <c r="E152" s="84"/>
      <c r="F152" s="84"/>
      <c r="G152" s="84"/>
    </row>
    <row r="153" spans="4:7" ht="12.75">
      <c r="D153" s="84"/>
      <c r="E153" s="84"/>
      <c r="F153" s="84"/>
      <c r="G153" s="84"/>
    </row>
    <row r="154" spans="4:7" ht="12.75">
      <c r="D154" s="84"/>
      <c r="E154" s="84"/>
      <c r="F154" s="84"/>
      <c r="G154" s="84"/>
    </row>
    <row r="155" spans="4:7" ht="12.75">
      <c r="D155" s="84"/>
      <c r="E155" s="84"/>
      <c r="F155" s="84"/>
      <c r="G155" s="84"/>
    </row>
    <row r="156" spans="4:7" ht="12.75">
      <c r="D156" s="84"/>
      <c r="E156" s="84"/>
      <c r="F156" s="84"/>
      <c r="G156" s="84"/>
    </row>
    <row r="157" spans="4:7" ht="12.75">
      <c r="D157" s="84"/>
      <c r="E157" s="84"/>
      <c r="F157" s="84"/>
      <c r="G157" s="84"/>
    </row>
    <row r="158" spans="4:7" ht="12.75">
      <c r="D158" s="84"/>
      <c r="E158" s="84"/>
      <c r="F158" s="84"/>
      <c r="G158" s="84"/>
    </row>
    <row r="159" spans="4:7" ht="12.75">
      <c r="D159" s="84"/>
      <c r="E159" s="84"/>
      <c r="F159" s="84"/>
      <c r="G159" s="84"/>
    </row>
    <row r="160" spans="4:7" ht="12.75">
      <c r="D160" s="84"/>
      <c r="E160" s="84"/>
      <c r="F160" s="84"/>
      <c r="G160" s="84"/>
    </row>
    <row r="161" spans="4:7" ht="12.75">
      <c r="D161" s="84"/>
      <c r="E161" s="84"/>
      <c r="F161" s="84"/>
      <c r="G161" s="84"/>
    </row>
    <row r="162" spans="4:7" ht="12.75">
      <c r="D162" s="84"/>
      <c r="E162" s="84"/>
      <c r="F162" s="84"/>
      <c r="G162" s="84"/>
    </row>
    <row r="163" spans="4:7" ht="12.75">
      <c r="D163" s="84"/>
      <c r="E163" s="84"/>
      <c r="F163" s="84"/>
      <c r="G163" s="84"/>
    </row>
    <row r="164" spans="4:7" ht="12.75">
      <c r="D164" s="84"/>
      <c r="E164" s="84"/>
      <c r="F164" s="84"/>
      <c r="G164" s="84"/>
    </row>
    <row r="165" spans="4:7" ht="12.75">
      <c r="D165" s="84"/>
      <c r="E165" s="84"/>
      <c r="F165" s="84"/>
      <c r="G165" s="84"/>
    </row>
    <row r="166" spans="4:7" ht="12.75">
      <c r="D166" s="84"/>
      <c r="E166" s="84"/>
      <c r="F166" s="84"/>
      <c r="G166" s="84"/>
    </row>
    <row r="167" spans="4:7" ht="12.75">
      <c r="D167" s="84"/>
      <c r="E167" s="84"/>
      <c r="F167" s="84"/>
      <c r="G167" s="84"/>
    </row>
    <row r="168" spans="4:7" ht="12.75">
      <c r="D168" s="84"/>
      <c r="E168" s="84"/>
      <c r="F168" s="84"/>
      <c r="G168" s="84"/>
    </row>
    <row r="169" spans="4:7" ht="12.75">
      <c r="D169" s="84"/>
      <c r="E169" s="84"/>
      <c r="F169" s="84"/>
      <c r="G169" s="84"/>
    </row>
    <row r="170" spans="4:7" ht="12.75">
      <c r="D170" s="84"/>
      <c r="E170" s="84"/>
      <c r="F170" s="84"/>
      <c r="G170" s="84"/>
    </row>
    <row r="171" spans="4:7" ht="12.75">
      <c r="D171" s="84"/>
      <c r="E171" s="84"/>
      <c r="F171" s="84"/>
      <c r="G171" s="84"/>
    </row>
    <row r="172" spans="4:7" ht="12.75">
      <c r="D172" s="84"/>
      <c r="E172" s="84"/>
      <c r="F172" s="84"/>
      <c r="G172" s="84"/>
    </row>
    <row r="173" spans="4:7" ht="12.75">
      <c r="D173" s="84"/>
      <c r="E173" s="84"/>
      <c r="F173" s="84"/>
      <c r="G173" s="84"/>
    </row>
    <row r="174" spans="4:7" ht="12.75">
      <c r="D174" s="84"/>
      <c r="E174" s="84"/>
      <c r="F174" s="84"/>
      <c r="G174" s="84"/>
    </row>
    <row r="175" spans="4:7" ht="12.75">
      <c r="D175" s="84"/>
      <c r="E175" s="84"/>
      <c r="F175" s="84"/>
      <c r="G175" s="84"/>
    </row>
    <row r="176" spans="4:7" ht="12.75">
      <c r="D176" s="84"/>
      <c r="E176" s="84"/>
      <c r="F176" s="84"/>
      <c r="G176" s="84"/>
    </row>
    <row r="177" spans="4:7" ht="12.75">
      <c r="D177" s="84"/>
      <c r="E177" s="84"/>
      <c r="F177" s="84"/>
      <c r="G177" s="84"/>
    </row>
    <row r="178" spans="4:7" ht="12.75">
      <c r="D178" s="84"/>
      <c r="E178" s="84"/>
      <c r="F178" s="84"/>
      <c r="G178" s="84"/>
    </row>
    <row r="179" spans="4:7" ht="12.75">
      <c r="D179" s="84"/>
      <c r="E179" s="84"/>
      <c r="F179" s="84"/>
      <c r="G179" s="84"/>
    </row>
    <row r="180" spans="4:7" ht="12.75">
      <c r="D180" s="84"/>
      <c r="E180" s="84"/>
      <c r="F180" s="84"/>
      <c r="G180" s="84"/>
    </row>
    <row r="181" spans="4:7" ht="12.75">
      <c r="D181" s="84"/>
      <c r="E181" s="84"/>
      <c r="F181" s="84"/>
      <c r="G181" s="84"/>
    </row>
    <row r="182" spans="4:7" ht="12.75">
      <c r="D182" s="84"/>
      <c r="E182" s="84"/>
      <c r="F182" s="84"/>
      <c r="G182" s="84"/>
    </row>
    <row r="183" spans="4:7" ht="12.75">
      <c r="D183" s="84"/>
      <c r="E183" s="84"/>
      <c r="F183" s="84"/>
      <c r="G183" s="84"/>
    </row>
    <row r="184" spans="4:7" ht="12.75">
      <c r="D184" s="84"/>
      <c r="E184" s="84"/>
      <c r="F184" s="84"/>
      <c r="G184" s="84"/>
    </row>
    <row r="185" spans="4:7" ht="12.75">
      <c r="D185" s="84"/>
      <c r="E185" s="84"/>
      <c r="F185" s="84"/>
      <c r="G185" s="84"/>
    </row>
    <row r="186" spans="4:7" ht="12.75">
      <c r="D186" s="84"/>
      <c r="E186" s="84"/>
      <c r="F186" s="84"/>
      <c r="G186" s="84"/>
    </row>
    <row r="187" spans="4:7" ht="12.75">
      <c r="D187" s="84"/>
      <c r="E187" s="84"/>
      <c r="F187" s="84"/>
      <c r="G187" s="84"/>
    </row>
    <row r="188" spans="4:7" ht="12.75">
      <c r="D188" s="84"/>
      <c r="E188" s="84"/>
      <c r="F188" s="84"/>
      <c r="G188" s="84"/>
    </row>
    <row r="189" spans="4:7" ht="12.75">
      <c r="D189" s="84"/>
      <c r="E189" s="84"/>
      <c r="F189" s="84"/>
      <c r="G189" s="84"/>
    </row>
    <row r="190" spans="4:7" ht="12.75">
      <c r="D190" s="84"/>
      <c r="E190" s="84"/>
      <c r="F190" s="84"/>
      <c r="G190" s="84"/>
    </row>
    <row r="191" spans="4:7" ht="12.75">
      <c r="D191" s="84"/>
      <c r="E191" s="84"/>
      <c r="F191" s="84"/>
      <c r="G191" s="84"/>
    </row>
    <row r="192" spans="4:7" ht="12.75">
      <c r="D192" s="84"/>
      <c r="E192" s="84"/>
      <c r="F192" s="84"/>
      <c r="G192" s="84"/>
    </row>
    <row r="193" spans="4:7" ht="12.75">
      <c r="D193" s="84"/>
      <c r="E193" s="84"/>
      <c r="F193" s="84"/>
      <c r="G193" s="84"/>
    </row>
    <row r="194" spans="4:7" ht="12.75">
      <c r="D194" s="84"/>
      <c r="E194" s="84"/>
      <c r="F194" s="84"/>
      <c r="G194" s="84"/>
    </row>
    <row r="195" spans="4:7" ht="12.75">
      <c r="D195" s="84"/>
      <c r="E195" s="84"/>
      <c r="F195" s="84"/>
      <c r="G195" s="84"/>
    </row>
    <row r="196" spans="4:7" ht="12.75">
      <c r="D196" s="84"/>
      <c r="E196" s="84"/>
      <c r="F196" s="84"/>
      <c r="G196" s="84"/>
    </row>
    <row r="197" spans="4:7" ht="12.75">
      <c r="D197" s="84"/>
      <c r="E197" s="84"/>
      <c r="F197" s="84"/>
      <c r="G197" s="84"/>
    </row>
    <row r="198" spans="4:7" ht="12.75">
      <c r="D198" s="84"/>
      <c r="E198" s="84"/>
      <c r="F198" s="84"/>
      <c r="G198" s="84"/>
    </row>
    <row r="199" spans="4:7" ht="12.75">
      <c r="D199" s="84"/>
      <c r="E199" s="84"/>
      <c r="F199" s="84"/>
      <c r="G199" s="84"/>
    </row>
    <row r="200" spans="4:7" ht="12.75">
      <c r="D200" s="84"/>
      <c r="E200" s="84"/>
      <c r="F200" s="84"/>
      <c r="G200" s="84"/>
    </row>
    <row r="201" spans="4:7" ht="12.75">
      <c r="D201" s="84"/>
      <c r="E201" s="84"/>
      <c r="F201" s="84"/>
      <c r="G201" s="84"/>
    </row>
    <row r="202" spans="4:7" ht="12.75">
      <c r="D202" s="84"/>
      <c r="E202" s="84"/>
      <c r="F202" s="84"/>
      <c r="G202" s="84"/>
    </row>
    <row r="203" spans="4:7" ht="12.75">
      <c r="D203" s="84"/>
      <c r="E203" s="84"/>
      <c r="F203" s="84"/>
      <c r="G203" s="84"/>
    </row>
    <row r="204" spans="4:7" ht="12.75">
      <c r="D204" s="84"/>
      <c r="E204" s="84"/>
      <c r="F204" s="84"/>
      <c r="G204" s="84"/>
    </row>
    <row r="205" spans="4:7" ht="12.75">
      <c r="D205" s="84"/>
      <c r="E205" s="84"/>
      <c r="F205" s="84"/>
      <c r="G205" s="84"/>
    </row>
    <row r="206" spans="4:7" ht="12.75">
      <c r="D206" s="84"/>
      <c r="E206" s="84"/>
      <c r="F206" s="84"/>
      <c r="G206" s="84"/>
    </row>
    <row r="207" spans="4:7" ht="12.75">
      <c r="D207" s="84"/>
      <c r="E207" s="84"/>
      <c r="F207" s="84"/>
      <c r="G207" s="84"/>
    </row>
    <row r="208" spans="4:7" ht="12.75">
      <c r="D208" s="84"/>
      <c r="E208" s="84"/>
      <c r="F208" s="84"/>
      <c r="G208" s="84"/>
    </row>
    <row r="209" spans="4:7" ht="12.75">
      <c r="D209" s="84"/>
      <c r="E209" s="84"/>
      <c r="F209" s="84"/>
      <c r="G209" s="84"/>
    </row>
    <row r="210" spans="4:7" ht="12.75">
      <c r="D210" s="84"/>
      <c r="E210" s="84"/>
      <c r="F210" s="84"/>
      <c r="G210" s="84"/>
    </row>
    <row r="211" spans="4:7" ht="12.75">
      <c r="D211" s="84"/>
      <c r="E211" s="84"/>
      <c r="F211" s="84"/>
      <c r="G211" s="84"/>
    </row>
    <row r="212" spans="4:7" ht="12.75">
      <c r="D212" s="84"/>
      <c r="E212" s="84"/>
      <c r="F212" s="84"/>
      <c r="G212" s="84"/>
    </row>
    <row r="213" spans="4:7" ht="12.75">
      <c r="D213" s="84"/>
      <c r="E213" s="84"/>
      <c r="F213" s="84"/>
      <c r="G213" s="84"/>
    </row>
    <row r="214" spans="4:7" ht="12.75">
      <c r="D214" s="84"/>
      <c r="E214" s="84"/>
      <c r="F214" s="84"/>
      <c r="G214" s="84"/>
    </row>
    <row r="215" spans="4:7" ht="12.75">
      <c r="D215" s="84"/>
      <c r="E215" s="84"/>
      <c r="F215" s="84"/>
      <c r="G215" s="84"/>
    </row>
    <row r="216" spans="4:7" ht="12.75">
      <c r="D216" s="84"/>
      <c r="E216" s="84"/>
      <c r="F216" s="84"/>
      <c r="G216" s="84"/>
    </row>
    <row r="217" spans="4:7" ht="12.75">
      <c r="D217" s="84"/>
      <c r="E217" s="84"/>
      <c r="F217" s="84"/>
      <c r="G217" s="84"/>
    </row>
    <row r="218" spans="4:7" ht="12.75">
      <c r="D218" s="84"/>
      <c r="E218" s="84"/>
      <c r="F218" s="84"/>
      <c r="G218" s="84"/>
    </row>
    <row r="219" spans="4:7" ht="12.75">
      <c r="D219" s="84"/>
      <c r="E219" s="84"/>
      <c r="F219" s="84"/>
      <c r="G219" s="84"/>
    </row>
    <row r="220" spans="4:7" ht="12.75">
      <c r="D220" s="84"/>
      <c r="E220" s="84"/>
      <c r="F220" s="84"/>
      <c r="G220" s="84"/>
    </row>
    <row r="221" spans="4:7" ht="12.75">
      <c r="D221" s="84"/>
      <c r="E221" s="84"/>
      <c r="F221" s="84"/>
      <c r="G221" s="84"/>
    </row>
    <row r="222" spans="4:7" ht="12.75">
      <c r="D222" s="84"/>
      <c r="E222" s="84"/>
      <c r="F222" s="84"/>
      <c r="G222" s="84"/>
    </row>
    <row r="223" spans="4:7" ht="12.75">
      <c r="D223" s="84"/>
      <c r="E223" s="84"/>
      <c r="F223" s="84"/>
      <c r="G223" s="84"/>
    </row>
    <row r="224" spans="4:7" ht="12.75">
      <c r="D224" s="84"/>
      <c r="E224" s="84"/>
      <c r="F224" s="84"/>
      <c r="G224" s="84"/>
    </row>
    <row r="225" spans="4:7" ht="12.75">
      <c r="D225" s="84"/>
      <c r="E225" s="84"/>
      <c r="F225" s="84"/>
      <c r="G225" s="84"/>
    </row>
    <row r="226" spans="4:7" ht="12.75">
      <c r="D226" s="84"/>
      <c r="E226" s="84"/>
      <c r="F226" s="84"/>
      <c r="G226" s="84"/>
    </row>
    <row r="227" spans="4:7" ht="12.75">
      <c r="D227" s="84"/>
      <c r="E227" s="84"/>
      <c r="F227" s="84"/>
      <c r="G227" s="84"/>
    </row>
    <row r="228" spans="4:7" ht="12.75">
      <c r="D228" s="84"/>
      <c r="E228" s="84"/>
      <c r="F228" s="84"/>
      <c r="G228" s="84"/>
    </row>
    <row r="229" spans="4:7" ht="12.75">
      <c r="D229" s="84"/>
      <c r="E229" s="84"/>
      <c r="F229" s="84"/>
      <c r="G229" s="84"/>
    </row>
    <row r="230" spans="4:7" ht="12.75">
      <c r="D230" s="84"/>
      <c r="E230" s="84"/>
      <c r="F230" s="84"/>
      <c r="G230" s="84"/>
    </row>
    <row r="231" spans="4:7" ht="12.75">
      <c r="D231" s="84"/>
      <c r="E231" s="84"/>
      <c r="F231" s="84"/>
      <c r="G231" s="84"/>
    </row>
    <row r="232" spans="4:7" ht="12.75">
      <c r="D232" s="84"/>
      <c r="E232" s="84"/>
      <c r="F232" s="84"/>
      <c r="G232" s="84"/>
    </row>
    <row r="233" spans="4:7" ht="12.75">
      <c r="D233" s="84"/>
      <c r="E233" s="84"/>
      <c r="F233" s="84"/>
      <c r="G233" s="84"/>
    </row>
    <row r="234" spans="4:7" ht="12.75">
      <c r="D234" s="84"/>
      <c r="E234" s="84"/>
      <c r="F234" s="84"/>
      <c r="G234" s="84"/>
    </row>
    <row r="235" spans="4:7" ht="12.75">
      <c r="D235" s="84"/>
      <c r="E235" s="84"/>
      <c r="F235" s="84"/>
      <c r="G235" s="84"/>
    </row>
    <row r="236" spans="4:7" ht="12.75">
      <c r="D236" s="84"/>
      <c r="E236" s="84"/>
      <c r="F236" s="84"/>
      <c r="G236" s="84"/>
    </row>
    <row r="237" spans="4:7" ht="12.75">
      <c r="D237" s="84"/>
      <c r="E237" s="84"/>
      <c r="F237" s="84"/>
      <c r="G237" s="84"/>
    </row>
    <row r="238" spans="4:7" ht="12.75">
      <c r="D238" s="84"/>
      <c r="E238" s="84"/>
      <c r="F238" s="84"/>
      <c r="G238" s="84"/>
    </row>
    <row r="239" spans="4:7" ht="12.75">
      <c r="D239" s="84"/>
      <c r="E239" s="84"/>
      <c r="F239" s="84"/>
      <c r="G239" s="84"/>
    </row>
    <row r="240" spans="4:7" ht="12.75">
      <c r="D240" s="84"/>
      <c r="E240" s="84"/>
      <c r="F240" s="84"/>
      <c r="G240" s="84"/>
    </row>
    <row r="241" spans="4:7" ht="12.75">
      <c r="D241" s="84"/>
      <c r="E241" s="84"/>
      <c r="F241" s="84"/>
      <c r="G241" s="84"/>
    </row>
    <row r="242" spans="4:7" ht="12.75">
      <c r="D242" s="84"/>
      <c r="E242" s="84"/>
      <c r="F242" s="84"/>
      <c r="G242" s="84"/>
    </row>
    <row r="243" spans="4:7" ht="12.75">
      <c r="D243" s="84"/>
      <c r="E243" s="84"/>
      <c r="F243" s="84"/>
      <c r="G243" s="84"/>
    </row>
    <row r="244" spans="4:7" ht="12.75">
      <c r="D244" s="84"/>
      <c r="E244" s="84"/>
      <c r="F244" s="84"/>
      <c r="G244" s="84"/>
    </row>
    <row r="245" spans="4:7" ht="12.75">
      <c r="D245" s="84"/>
      <c r="E245" s="84"/>
      <c r="F245" s="84"/>
      <c r="G245" s="84"/>
    </row>
    <row r="246" spans="4:7" ht="12.75">
      <c r="D246" s="84"/>
      <c r="E246" s="84"/>
      <c r="F246" s="84"/>
      <c r="G246" s="84"/>
    </row>
    <row r="247" spans="4:7" ht="12.75">
      <c r="D247" s="84"/>
      <c r="E247" s="84"/>
      <c r="F247" s="84"/>
      <c r="G247" s="84"/>
    </row>
    <row r="248" spans="4:7" ht="12.75">
      <c r="D248" s="84"/>
      <c r="E248" s="84"/>
      <c r="F248" s="84"/>
      <c r="G248" s="84"/>
    </row>
    <row r="249" spans="4:7" ht="12.75">
      <c r="D249" s="84"/>
      <c r="E249" s="84"/>
      <c r="F249" s="84"/>
      <c r="G249" s="84"/>
    </row>
    <row r="250" spans="4:7" ht="12.75">
      <c r="D250" s="84"/>
      <c r="E250" s="84"/>
      <c r="F250" s="84"/>
      <c r="G250" s="84"/>
    </row>
    <row r="251" spans="4:7" ht="12.75">
      <c r="D251" s="84"/>
      <c r="E251" s="84"/>
      <c r="F251" s="84"/>
      <c r="G251" s="84"/>
    </row>
    <row r="252" spans="4:7" ht="12.75">
      <c r="D252" s="84"/>
      <c r="E252" s="84"/>
      <c r="F252" s="84"/>
      <c r="G252" s="84"/>
    </row>
    <row r="253" spans="4:7" ht="12.75">
      <c r="D253" s="84"/>
      <c r="E253" s="84"/>
      <c r="F253" s="84"/>
      <c r="G253" s="84"/>
    </row>
    <row r="254" spans="4:7" ht="12.75">
      <c r="D254" s="84"/>
      <c r="E254" s="84"/>
      <c r="F254" s="84"/>
      <c r="G254" s="84"/>
    </row>
    <row r="255" spans="4:7" ht="12.75">
      <c r="D255" s="84"/>
      <c r="E255" s="84"/>
      <c r="F255" s="84"/>
      <c r="G255" s="84"/>
    </row>
    <row r="256" spans="4:7" ht="12.75">
      <c r="D256" s="84"/>
      <c r="E256" s="84"/>
      <c r="F256" s="84"/>
      <c r="G256" s="84"/>
    </row>
    <row r="257" spans="4:7" ht="12.75">
      <c r="D257" s="84"/>
      <c r="E257" s="84"/>
      <c r="F257" s="84"/>
      <c r="G257" s="84"/>
    </row>
    <row r="258" spans="4:7" ht="12.75">
      <c r="D258" s="84"/>
      <c r="E258" s="84"/>
      <c r="F258" s="84"/>
      <c r="G258" s="84"/>
    </row>
    <row r="259" spans="4:7" ht="12.75">
      <c r="D259" s="84"/>
      <c r="E259" s="84"/>
      <c r="F259" s="84"/>
      <c r="G259" s="84"/>
    </row>
    <row r="260" spans="4:7" ht="12.75">
      <c r="D260" s="84"/>
      <c r="E260" s="84"/>
      <c r="F260" s="84"/>
      <c r="G260" s="84"/>
    </row>
    <row r="261" spans="4:7" ht="12.75">
      <c r="D261" s="84"/>
      <c r="E261" s="84"/>
      <c r="F261" s="84"/>
      <c r="G261" s="84"/>
    </row>
    <row r="262" spans="4:7" ht="12.75">
      <c r="D262" s="84"/>
      <c r="E262" s="84"/>
      <c r="F262" s="84"/>
      <c r="G262" s="84"/>
    </row>
    <row r="263" spans="4:7" ht="12.75">
      <c r="D263" s="84"/>
      <c r="E263" s="84"/>
      <c r="F263" s="84"/>
      <c r="G263" s="84"/>
    </row>
    <row r="264" spans="4:7" ht="12.75">
      <c r="D264" s="84"/>
      <c r="E264" s="84"/>
      <c r="F264" s="84"/>
      <c r="G264" s="84"/>
    </row>
    <row r="265" spans="4:7" ht="12.75">
      <c r="D265" s="84"/>
      <c r="E265" s="84"/>
      <c r="F265" s="84"/>
      <c r="G265" s="84"/>
    </row>
    <row r="266" spans="4:7" ht="12.75">
      <c r="D266" s="84"/>
      <c r="E266" s="84"/>
      <c r="F266" s="84"/>
      <c r="G266" s="84"/>
    </row>
    <row r="267" spans="4:7" ht="12.75">
      <c r="D267" s="84"/>
      <c r="E267" s="84"/>
      <c r="F267" s="84"/>
      <c r="G267" s="84"/>
    </row>
    <row r="268" spans="4:7" ht="12.75">
      <c r="D268" s="84"/>
      <c r="E268" s="84"/>
      <c r="F268" s="84"/>
      <c r="G268" s="84"/>
    </row>
    <row r="269" spans="4:7" ht="12.75">
      <c r="D269" s="84"/>
      <c r="E269" s="84"/>
      <c r="F269" s="84"/>
      <c r="G269" s="84"/>
    </row>
    <row r="270" spans="4:7" ht="12.75">
      <c r="D270" s="84"/>
      <c r="E270" s="84"/>
      <c r="F270" s="84"/>
      <c r="G270" s="84"/>
    </row>
    <row r="271" spans="4:7" ht="12.75">
      <c r="D271" s="84"/>
      <c r="E271" s="84"/>
      <c r="F271" s="84"/>
      <c r="G271" s="84"/>
    </row>
    <row r="272" spans="4:7" ht="12.75">
      <c r="D272" s="84"/>
      <c r="E272" s="84"/>
      <c r="F272" s="84"/>
      <c r="G272" s="84"/>
    </row>
    <row r="273" spans="4:7" ht="12.75">
      <c r="D273" s="84"/>
      <c r="E273" s="84"/>
      <c r="F273" s="84"/>
      <c r="G273" s="84"/>
    </row>
    <row r="274" spans="4:7" ht="12.75">
      <c r="D274" s="84"/>
      <c r="E274" s="84"/>
      <c r="F274" s="84"/>
      <c r="G274" s="84"/>
    </row>
    <row r="275" spans="4:7" ht="12.75">
      <c r="D275" s="84"/>
      <c r="E275" s="84"/>
      <c r="F275" s="84"/>
      <c r="G275" s="84"/>
    </row>
    <row r="276" spans="4:7" ht="12.75">
      <c r="D276" s="84"/>
      <c r="E276" s="84"/>
      <c r="F276" s="84"/>
      <c r="G276" s="84"/>
    </row>
    <row r="277" spans="4:7" ht="12.75">
      <c r="D277" s="84"/>
      <c r="E277" s="84"/>
      <c r="F277" s="84"/>
      <c r="G277" s="84"/>
    </row>
    <row r="278" spans="4:7" ht="12.75">
      <c r="D278" s="84"/>
      <c r="E278" s="84"/>
      <c r="F278" s="84"/>
      <c r="G278" s="84"/>
    </row>
    <row r="279" spans="4:7" ht="12.75">
      <c r="D279" s="84"/>
      <c r="E279" s="84"/>
      <c r="F279" s="84"/>
      <c r="G279" s="84"/>
    </row>
    <row r="280" spans="4:7" ht="12.75">
      <c r="D280" s="84"/>
      <c r="E280" s="84"/>
      <c r="F280" s="84"/>
      <c r="G280" s="84"/>
    </row>
    <row r="281" spans="4:7" ht="12.75">
      <c r="D281" s="84"/>
      <c r="E281" s="84"/>
      <c r="F281" s="84"/>
      <c r="G281" s="84"/>
    </row>
    <row r="282" spans="4:7" ht="12.75">
      <c r="D282" s="84"/>
      <c r="E282" s="84"/>
      <c r="F282" s="84"/>
      <c r="G282" s="84"/>
    </row>
    <row r="283" spans="4:7" ht="12.75">
      <c r="D283" s="84"/>
      <c r="E283" s="84"/>
      <c r="F283" s="84"/>
      <c r="G283" s="84"/>
    </row>
    <row r="284" spans="4:7" ht="12.75">
      <c r="D284" s="84"/>
      <c r="E284" s="84"/>
      <c r="F284" s="84"/>
      <c r="G284" s="84"/>
    </row>
    <row r="285" spans="4:7" ht="12.75">
      <c r="D285" s="84"/>
      <c r="E285" s="84"/>
      <c r="F285" s="84"/>
      <c r="G285" s="84"/>
    </row>
    <row r="286" spans="4:7" ht="12.75">
      <c r="D286" s="84"/>
      <c r="E286" s="84"/>
      <c r="F286" s="84"/>
      <c r="G286" s="84"/>
    </row>
    <row r="287" spans="4:7" ht="12.75">
      <c r="D287" s="84"/>
      <c r="E287" s="84"/>
      <c r="F287" s="84"/>
      <c r="G287" s="84"/>
    </row>
    <row r="288" spans="4:7" ht="12.75">
      <c r="D288" s="84"/>
      <c r="E288" s="84"/>
      <c r="F288" s="84"/>
      <c r="G288" s="84"/>
    </row>
    <row r="289" spans="4:7" ht="12.75">
      <c r="D289" s="84"/>
      <c r="E289" s="84"/>
      <c r="F289" s="84"/>
      <c r="G289" s="84"/>
    </row>
    <row r="290" spans="4:7" ht="12.75">
      <c r="D290" s="84"/>
      <c r="E290" s="84"/>
      <c r="F290" s="84"/>
      <c r="G290" s="84"/>
    </row>
    <row r="291" spans="4:7" ht="12.75">
      <c r="D291" s="84"/>
      <c r="E291" s="84"/>
      <c r="F291" s="84"/>
      <c r="G291" s="84"/>
    </row>
    <row r="292" spans="4:7" ht="12.75">
      <c r="D292" s="84"/>
      <c r="E292" s="84"/>
      <c r="F292" s="84"/>
      <c r="G292" s="84"/>
    </row>
    <row r="293" spans="4:7" ht="12.75">
      <c r="D293" s="84"/>
      <c r="E293" s="84"/>
      <c r="F293" s="84"/>
      <c r="G293" s="84"/>
    </row>
    <row r="294" spans="4:7" ht="12.75">
      <c r="D294" s="84"/>
      <c r="E294" s="84"/>
      <c r="F294" s="84"/>
      <c r="G294" s="84"/>
    </row>
    <row r="295" spans="4:7" ht="12.75">
      <c r="D295" s="84"/>
      <c r="E295" s="84"/>
      <c r="F295" s="84"/>
      <c r="G295" s="84"/>
    </row>
    <row r="296" spans="4:7" ht="12.75">
      <c r="D296" s="84"/>
      <c r="E296" s="84"/>
      <c r="F296" s="84"/>
      <c r="G296" s="84"/>
    </row>
    <row r="297" spans="4:7" ht="12.75">
      <c r="D297" s="84"/>
      <c r="E297" s="84"/>
      <c r="F297" s="84"/>
      <c r="G297" s="84"/>
    </row>
    <row r="298" spans="4:7" ht="12.75">
      <c r="D298" s="84"/>
      <c r="E298" s="84"/>
      <c r="F298" s="84"/>
      <c r="G298" s="84"/>
    </row>
    <row r="299" spans="4:7" ht="12.75">
      <c r="D299" s="84"/>
      <c r="E299" s="84"/>
      <c r="F299" s="84"/>
      <c r="G299" s="84"/>
    </row>
    <row r="300" spans="4:7" ht="12.75">
      <c r="D300" s="84"/>
      <c r="E300" s="84"/>
      <c r="F300" s="84"/>
      <c r="G300" s="84"/>
    </row>
    <row r="301" spans="4:7" ht="12.75">
      <c r="D301" s="84"/>
      <c r="E301" s="84"/>
      <c r="F301" s="84"/>
      <c r="G301" s="84"/>
    </row>
    <row r="302" spans="4:7" ht="12.75">
      <c r="D302" s="84"/>
      <c r="E302" s="84"/>
      <c r="F302" s="84"/>
      <c r="G302" s="84"/>
    </row>
    <row r="303" spans="4:7" ht="12.75">
      <c r="D303" s="84"/>
      <c r="E303" s="84"/>
      <c r="F303" s="84"/>
      <c r="G303" s="84"/>
    </row>
    <row r="304" spans="4:7" ht="12.75">
      <c r="D304" s="84"/>
      <c r="E304" s="84"/>
      <c r="F304" s="84"/>
      <c r="G304" s="84"/>
    </row>
    <row r="305" spans="4:7" ht="12.75">
      <c r="D305" s="84"/>
      <c r="E305" s="84"/>
      <c r="F305" s="84"/>
      <c r="G305" s="84"/>
    </row>
    <row r="306" spans="4:7" ht="12.75">
      <c r="D306" s="84"/>
      <c r="E306" s="84"/>
      <c r="F306" s="84"/>
      <c r="G306" s="84"/>
    </row>
    <row r="307" spans="4:7" ht="12.75">
      <c r="D307" s="84"/>
      <c r="E307" s="84"/>
      <c r="F307" s="84"/>
      <c r="G307" s="84"/>
    </row>
    <row r="308" spans="4:7" ht="12.75">
      <c r="D308" s="84"/>
      <c r="E308" s="84"/>
      <c r="F308" s="84"/>
      <c r="G308" s="84"/>
    </row>
    <row r="309" spans="4:7" ht="12.75">
      <c r="D309" s="84"/>
      <c r="E309" s="84"/>
      <c r="F309" s="84"/>
      <c r="G309" s="84"/>
    </row>
    <row r="310" spans="4:7" ht="12.75">
      <c r="D310" s="84"/>
      <c r="E310" s="84"/>
      <c r="F310" s="84"/>
      <c r="G310" s="84"/>
    </row>
    <row r="311" spans="4:7" ht="12.75">
      <c r="D311" s="84"/>
      <c r="E311" s="84"/>
      <c r="F311" s="84"/>
      <c r="G311" s="84"/>
    </row>
    <row r="312" spans="4:7" ht="12.75">
      <c r="D312" s="84"/>
      <c r="E312" s="84"/>
      <c r="F312" s="84"/>
      <c r="G312" s="84"/>
    </row>
    <row r="313" spans="4:7" ht="12.75">
      <c r="D313" s="84"/>
      <c r="E313" s="84"/>
      <c r="F313" s="84"/>
      <c r="G313" s="84"/>
    </row>
    <row r="314" spans="4:7" ht="12.75">
      <c r="D314" s="84"/>
      <c r="E314" s="84"/>
      <c r="F314" s="84"/>
      <c r="G314" s="84"/>
    </row>
    <row r="315" spans="4:7" ht="12.75">
      <c r="D315" s="84"/>
      <c r="E315" s="84"/>
      <c r="F315" s="84"/>
      <c r="G315" s="84"/>
    </row>
    <row r="316" spans="4:7" ht="12.75">
      <c r="D316" s="84"/>
      <c r="E316" s="84"/>
      <c r="F316" s="84"/>
      <c r="G316" s="84"/>
    </row>
    <row r="317" spans="4:7" ht="12.75">
      <c r="D317" s="84"/>
      <c r="E317" s="84"/>
      <c r="F317" s="84"/>
      <c r="G317" s="84"/>
    </row>
    <row r="318" spans="4:7" ht="12.75">
      <c r="D318" s="84"/>
      <c r="E318" s="84"/>
      <c r="F318" s="84"/>
      <c r="G318" s="84"/>
    </row>
    <row r="319" spans="4:7" ht="12.75">
      <c r="D319" s="84"/>
      <c r="E319" s="84"/>
      <c r="F319" s="84"/>
      <c r="G319" s="84"/>
    </row>
    <row r="320" spans="4:7" ht="12.75">
      <c r="D320" s="84"/>
      <c r="E320" s="84"/>
      <c r="F320" s="84"/>
      <c r="G320" s="84"/>
    </row>
    <row r="321" spans="4:7" ht="12.75">
      <c r="D321" s="84"/>
      <c r="E321" s="84"/>
      <c r="F321" s="84"/>
      <c r="G321" s="84"/>
    </row>
    <row r="322" spans="4:7" ht="12.75">
      <c r="D322" s="84"/>
      <c r="E322" s="84"/>
      <c r="F322" s="84"/>
      <c r="G322" s="84"/>
    </row>
    <row r="323" spans="4:7" ht="12.75">
      <c r="D323" s="84"/>
      <c r="E323" s="84"/>
      <c r="F323" s="84"/>
      <c r="G323" s="84"/>
    </row>
    <row r="324" spans="4:7" ht="12.75">
      <c r="D324" s="84"/>
      <c r="E324" s="84"/>
      <c r="F324" s="84"/>
      <c r="G324" s="84"/>
    </row>
    <row r="325" spans="4:7" ht="12.75">
      <c r="D325" s="84"/>
      <c r="E325" s="84"/>
      <c r="F325" s="84"/>
      <c r="G325" s="84"/>
    </row>
    <row r="326" spans="4:7" ht="12.75">
      <c r="D326" s="84"/>
      <c r="E326" s="84"/>
      <c r="F326" s="84"/>
      <c r="G326" s="84"/>
    </row>
    <row r="327" spans="4:7" ht="12.75">
      <c r="D327" s="84"/>
      <c r="E327" s="84"/>
      <c r="F327" s="84"/>
      <c r="G327" s="84"/>
    </row>
    <row r="328" spans="4:7" ht="12.75">
      <c r="D328" s="84"/>
      <c r="E328" s="84"/>
      <c r="F328" s="84"/>
      <c r="G328" s="84"/>
    </row>
    <row r="329" spans="4:7" ht="12.75">
      <c r="D329" s="84"/>
      <c r="E329" s="84"/>
      <c r="F329" s="84"/>
      <c r="G329" s="84"/>
    </row>
    <row r="330" spans="4:7" ht="12.75">
      <c r="D330" s="84"/>
      <c r="E330" s="84"/>
      <c r="F330" s="84"/>
      <c r="G330" s="84"/>
    </row>
    <row r="331" spans="4:7" ht="12.75">
      <c r="D331" s="84"/>
      <c r="E331" s="84"/>
      <c r="F331" s="84"/>
      <c r="G331" s="84"/>
    </row>
    <row r="332" spans="4:7" ht="12.75">
      <c r="D332" s="84"/>
      <c r="E332" s="84"/>
      <c r="F332" s="84"/>
      <c r="G332" s="84"/>
    </row>
    <row r="333" spans="4:7" ht="12.75">
      <c r="D333" s="84"/>
      <c r="E333" s="84"/>
      <c r="F333" s="84"/>
      <c r="G333" s="84"/>
    </row>
    <row r="334" spans="4:7" ht="12.75">
      <c r="D334" s="84"/>
      <c r="E334" s="84"/>
      <c r="F334" s="84"/>
      <c r="G334" s="84"/>
    </row>
    <row r="335" spans="4:7" ht="12.75">
      <c r="D335" s="84"/>
      <c r="E335" s="84"/>
      <c r="F335" s="84"/>
      <c r="G335" s="84"/>
    </row>
    <row r="336" spans="4:7" ht="12.75">
      <c r="D336" s="84"/>
      <c r="E336" s="84"/>
      <c r="F336" s="84"/>
      <c r="G336" s="84"/>
    </row>
    <row r="337" spans="4:7" ht="12.75">
      <c r="D337" s="84"/>
      <c r="E337" s="84"/>
      <c r="F337" s="84"/>
      <c r="G337" s="84"/>
    </row>
    <row r="338" spans="4:7" ht="12.75">
      <c r="D338" s="84"/>
      <c r="E338" s="84"/>
      <c r="F338" s="84"/>
      <c r="G338" s="84"/>
    </row>
    <row r="339" spans="4:7" ht="12.75">
      <c r="D339" s="84"/>
      <c r="E339" s="84"/>
      <c r="F339" s="84"/>
      <c r="G339" s="84"/>
    </row>
    <row r="340" spans="4:7" ht="12.75">
      <c r="D340" s="84"/>
      <c r="E340" s="84"/>
      <c r="F340" s="84"/>
      <c r="G340" s="84"/>
    </row>
    <row r="341" spans="4:7" ht="12.75">
      <c r="D341" s="84"/>
      <c r="E341" s="84"/>
      <c r="F341" s="84"/>
      <c r="G341" s="84"/>
    </row>
    <row r="342" spans="4:7" ht="12.75">
      <c r="D342" s="84"/>
      <c r="E342" s="84"/>
      <c r="F342" s="84"/>
      <c r="G342" s="84"/>
    </row>
    <row r="343" spans="4:7" ht="12.75">
      <c r="D343" s="84"/>
      <c r="E343" s="84"/>
      <c r="F343" s="84"/>
      <c r="G343" s="84"/>
    </row>
    <row r="344" spans="4:7" ht="12.75">
      <c r="D344" s="84"/>
      <c r="E344" s="84"/>
      <c r="F344" s="84"/>
      <c r="G344" s="84"/>
    </row>
    <row r="345" spans="4:7" ht="12.75">
      <c r="D345" s="84"/>
      <c r="E345" s="84"/>
      <c r="F345" s="84"/>
      <c r="G345" s="84"/>
    </row>
    <row r="346" spans="4:7" ht="12.75">
      <c r="D346" s="84"/>
      <c r="E346" s="84"/>
      <c r="F346" s="84"/>
      <c r="G346" s="84"/>
    </row>
    <row r="347" spans="4:7" ht="12.75">
      <c r="D347" s="84"/>
      <c r="E347" s="84"/>
      <c r="F347" s="84"/>
      <c r="G347" s="84"/>
    </row>
    <row r="348" spans="4:7" ht="12.75">
      <c r="D348" s="84"/>
      <c r="E348" s="84"/>
      <c r="F348" s="84"/>
      <c r="G348" s="84"/>
    </row>
    <row r="349" spans="4:7" ht="12.75">
      <c r="D349" s="84"/>
      <c r="E349" s="84"/>
      <c r="F349" s="84"/>
      <c r="G349" s="84"/>
    </row>
    <row r="350" spans="4:7" ht="12.75">
      <c r="D350" s="84"/>
      <c r="E350" s="84"/>
      <c r="F350" s="84"/>
      <c r="G350" s="84"/>
    </row>
    <row r="351" spans="4:7" ht="12.75">
      <c r="D351" s="84"/>
      <c r="E351" s="84"/>
      <c r="F351" s="84"/>
      <c r="G351" s="84"/>
    </row>
    <row r="352" spans="4:7" ht="12.75">
      <c r="D352" s="84"/>
      <c r="E352" s="84"/>
      <c r="F352" s="84"/>
      <c r="G352" s="84"/>
    </row>
    <row r="353" spans="4:7" ht="12.75">
      <c r="D353" s="84"/>
      <c r="E353" s="84"/>
      <c r="F353" s="84"/>
      <c r="G353" s="84"/>
    </row>
    <row r="354" spans="4:7" ht="12.75">
      <c r="D354" s="84"/>
      <c r="E354" s="84"/>
      <c r="F354" s="84"/>
      <c r="G354" s="84"/>
    </row>
    <row r="355" spans="4:7" ht="12.75">
      <c r="D355" s="84"/>
      <c r="E355" s="84"/>
      <c r="F355" s="84"/>
      <c r="G355" s="84"/>
    </row>
    <row r="356" spans="4:7" ht="12.75">
      <c r="D356" s="84"/>
      <c r="E356" s="84"/>
      <c r="F356" s="84"/>
      <c r="G356" s="84"/>
    </row>
    <row r="357" spans="4:7" ht="12.75">
      <c r="D357" s="84"/>
      <c r="E357" s="84"/>
      <c r="F357" s="84"/>
      <c r="G357" s="84"/>
    </row>
    <row r="358" spans="4:7" ht="12.75">
      <c r="D358" s="84"/>
      <c r="E358" s="84"/>
      <c r="F358" s="84"/>
      <c r="G358" s="84"/>
    </row>
    <row r="359" spans="4:7" ht="12.75">
      <c r="D359" s="84"/>
      <c r="E359" s="84"/>
      <c r="F359" s="84"/>
      <c r="G359" s="84"/>
    </row>
    <row r="360" spans="4:7" ht="12.75">
      <c r="D360" s="84"/>
      <c r="E360" s="84"/>
      <c r="F360" s="84"/>
      <c r="G360" s="84"/>
    </row>
    <row r="361" spans="4:7" ht="12.75">
      <c r="D361" s="84"/>
      <c r="E361" s="84"/>
      <c r="F361" s="84"/>
      <c r="G361" s="84"/>
    </row>
    <row r="362" spans="4:7" ht="12.75">
      <c r="D362" s="84"/>
      <c r="E362" s="84"/>
      <c r="F362" s="84"/>
      <c r="G362" s="84"/>
    </row>
    <row r="363" spans="4:7" ht="12.75">
      <c r="D363" s="84"/>
      <c r="E363" s="84"/>
      <c r="F363" s="84"/>
      <c r="G363" s="84"/>
    </row>
    <row r="364" spans="4:7" ht="12.75">
      <c r="D364" s="84"/>
      <c r="E364" s="84"/>
      <c r="F364" s="84"/>
      <c r="G364" s="84"/>
    </row>
    <row r="365" spans="4:7" ht="12.75">
      <c r="D365" s="84"/>
      <c r="E365" s="84"/>
      <c r="F365" s="84"/>
      <c r="G365" s="84"/>
    </row>
    <row r="366" spans="4:7" ht="12.75">
      <c r="D366" s="84"/>
      <c r="E366" s="84"/>
      <c r="F366" s="84"/>
      <c r="G366" s="84"/>
    </row>
    <row r="367" spans="4:7" ht="12.75">
      <c r="D367" s="84"/>
      <c r="E367" s="84"/>
      <c r="F367" s="84"/>
      <c r="G367" s="84"/>
    </row>
    <row r="368" spans="4:7" ht="12.75">
      <c r="D368" s="84"/>
      <c r="E368" s="84"/>
      <c r="F368" s="84"/>
      <c r="G368" s="84"/>
    </row>
    <row r="369" spans="4:7" ht="12.75">
      <c r="D369" s="84"/>
      <c r="E369" s="84"/>
      <c r="F369" s="84"/>
      <c r="G369" s="84"/>
    </row>
    <row r="370" spans="4:7" ht="12.75">
      <c r="D370" s="84"/>
      <c r="E370" s="84"/>
      <c r="F370" s="84"/>
      <c r="G370" s="84"/>
    </row>
    <row r="371" spans="4:7" ht="12.75">
      <c r="D371" s="84"/>
      <c r="E371" s="84"/>
      <c r="F371" s="84"/>
      <c r="G371" s="84"/>
    </row>
    <row r="372" spans="4:7" ht="12.75">
      <c r="D372" s="84"/>
      <c r="E372" s="84"/>
      <c r="F372" s="84"/>
      <c r="G372" s="84"/>
    </row>
    <row r="373" spans="4:7" ht="12.75">
      <c r="D373" s="84"/>
      <c r="E373" s="84"/>
      <c r="F373" s="84"/>
      <c r="G373" s="84"/>
    </row>
    <row r="374" spans="4:7" ht="12.75">
      <c r="D374" s="84"/>
      <c r="E374" s="84"/>
      <c r="F374" s="84"/>
      <c r="G374" s="84"/>
    </row>
    <row r="375" spans="4:7" ht="12.75">
      <c r="D375" s="84"/>
      <c r="E375" s="84"/>
      <c r="F375" s="84"/>
      <c r="G375" s="84"/>
    </row>
    <row r="376" spans="4:7" ht="12.75">
      <c r="D376" s="84"/>
      <c r="E376" s="84"/>
      <c r="F376" s="84"/>
      <c r="G376" s="84"/>
    </row>
    <row r="377" spans="4:7" ht="12.75">
      <c r="D377" s="84"/>
      <c r="E377" s="84"/>
      <c r="F377" s="84"/>
      <c r="G377" s="84"/>
    </row>
    <row r="378" spans="4:7" ht="12.75">
      <c r="D378" s="84"/>
      <c r="E378" s="84"/>
      <c r="F378" s="84"/>
      <c r="G378" s="84"/>
    </row>
    <row r="379" spans="4:7" ht="12.75">
      <c r="D379" s="84"/>
      <c r="E379" s="84"/>
      <c r="F379" s="84"/>
      <c r="G379" s="84"/>
    </row>
    <row r="380" spans="4:7" ht="12.75">
      <c r="D380" s="84"/>
      <c r="E380" s="84"/>
      <c r="F380" s="84"/>
      <c r="G380" s="84"/>
    </row>
    <row r="381" spans="4:7" ht="12.75">
      <c r="D381" s="84"/>
      <c r="E381" s="84"/>
      <c r="F381" s="84"/>
      <c r="G381" s="84"/>
    </row>
    <row r="382" spans="4:7" ht="12.75">
      <c r="D382" s="84"/>
      <c r="E382" s="84"/>
      <c r="F382" s="84"/>
      <c r="G382" s="84"/>
    </row>
    <row r="383" spans="4:7" ht="12.75">
      <c r="D383" s="84"/>
      <c r="E383" s="84"/>
      <c r="F383" s="84"/>
      <c r="G383" s="84"/>
    </row>
    <row r="384" spans="4:7" ht="12.75">
      <c r="D384" s="84"/>
      <c r="E384" s="84"/>
      <c r="F384" s="84"/>
      <c r="G384" s="84"/>
    </row>
    <row r="385" spans="4:7" ht="12.75">
      <c r="D385" s="84"/>
      <c r="E385" s="84"/>
      <c r="F385" s="84"/>
      <c r="G385" s="84"/>
    </row>
    <row r="386" spans="4:7" ht="12.75">
      <c r="D386" s="84"/>
      <c r="E386" s="84"/>
      <c r="F386" s="84"/>
      <c r="G386" s="84"/>
    </row>
    <row r="387" spans="4:7" ht="12.75">
      <c r="D387" s="84"/>
      <c r="E387" s="84"/>
      <c r="F387" s="84"/>
      <c r="G387" s="84"/>
    </row>
    <row r="388" spans="4:7" ht="12.75">
      <c r="D388" s="84"/>
      <c r="E388" s="84"/>
      <c r="F388" s="84"/>
      <c r="G388" s="84"/>
    </row>
    <row r="389" spans="4:7" ht="12.75">
      <c r="D389" s="84"/>
      <c r="E389" s="84"/>
      <c r="F389" s="84"/>
      <c r="G389" s="84"/>
    </row>
    <row r="390" spans="4:7" ht="12.75">
      <c r="D390" s="84"/>
      <c r="E390" s="84"/>
      <c r="F390" s="84"/>
      <c r="G390" s="84"/>
    </row>
    <row r="391" spans="4:7" ht="12.75">
      <c r="D391" s="84"/>
      <c r="E391" s="84"/>
      <c r="F391" s="84"/>
      <c r="G391" s="84"/>
    </row>
    <row r="392" spans="4:7" ht="12.75">
      <c r="D392" s="84"/>
      <c r="E392" s="84"/>
      <c r="F392" s="84"/>
      <c r="G392" s="84"/>
    </row>
    <row r="393" spans="4:7" ht="12.75">
      <c r="D393" s="84"/>
      <c r="E393" s="84"/>
      <c r="F393" s="84"/>
      <c r="G393" s="84"/>
    </row>
    <row r="394" spans="4:7" ht="12.75">
      <c r="D394" s="84"/>
      <c r="E394" s="84"/>
      <c r="F394" s="84"/>
      <c r="G394" s="84"/>
    </row>
    <row r="395" spans="4:7" ht="12.75">
      <c r="D395" s="84"/>
      <c r="E395" s="84"/>
      <c r="F395" s="84"/>
      <c r="G395" s="84"/>
    </row>
    <row r="396" spans="4:7" ht="12.75">
      <c r="D396" s="84"/>
      <c r="E396" s="84"/>
      <c r="F396" s="84"/>
      <c r="G396" s="84"/>
    </row>
    <row r="397" spans="4:7" ht="12.75">
      <c r="D397" s="84"/>
      <c r="E397" s="84"/>
      <c r="F397" s="84"/>
      <c r="G397" s="84"/>
    </row>
    <row r="398" spans="4:7" ht="12.75">
      <c r="D398" s="84"/>
      <c r="E398" s="84"/>
      <c r="F398" s="84"/>
      <c r="G398" s="84"/>
    </row>
    <row r="399" spans="4:7" ht="12.75">
      <c r="D399" s="84"/>
      <c r="E399" s="84"/>
      <c r="F399" s="84"/>
      <c r="G399" s="84"/>
    </row>
    <row r="400" spans="4:7" ht="12.75">
      <c r="D400" s="84"/>
      <c r="E400" s="84"/>
      <c r="F400" s="84"/>
      <c r="G400" s="84"/>
    </row>
    <row r="401" spans="4:7" ht="12.75">
      <c r="D401" s="84"/>
      <c r="E401" s="84"/>
      <c r="F401" s="84"/>
      <c r="G401" s="84"/>
    </row>
    <row r="402" spans="4:7" ht="12.75">
      <c r="D402" s="84"/>
      <c r="E402" s="84"/>
      <c r="F402" s="84"/>
      <c r="G402" s="84"/>
    </row>
    <row r="403" spans="4:7" ht="12.75">
      <c r="D403" s="84"/>
      <c r="E403" s="84"/>
      <c r="F403" s="84"/>
      <c r="G403" s="84"/>
    </row>
    <row r="404" spans="4:7" ht="12.75">
      <c r="D404" s="84"/>
      <c r="E404" s="84"/>
      <c r="F404" s="84"/>
      <c r="G404" s="84"/>
    </row>
    <row r="405" spans="4:7" ht="12.75">
      <c r="D405" s="84"/>
      <c r="E405" s="84"/>
      <c r="F405" s="84"/>
      <c r="G405" s="84"/>
    </row>
    <row r="406" spans="4:7" ht="12.75">
      <c r="D406" s="84"/>
      <c r="E406" s="84"/>
      <c r="F406" s="84"/>
      <c r="G406" s="84"/>
    </row>
    <row r="407" spans="4:7" ht="12.75">
      <c r="D407" s="84"/>
      <c r="E407" s="84"/>
      <c r="F407" s="84"/>
      <c r="G407" s="84"/>
    </row>
    <row r="408" spans="4:7" ht="12.75">
      <c r="D408" s="84"/>
      <c r="E408" s="84"/>
      <c r="F408" s="84"/>
      <c r="G408" s="84"/>
    </row>
    <row r="409" spans="4:7" ht="12.75">
      <c r="D409" s="84"/>
      <c r="E409" s="84"/>
      <c r="F409" s="84"/>
      <c r="G409" s="84"/>
    </row>
    <row r="410" spans="4:7" ht="12.75">
      <c r="D410" s="84"/>
      <c r="E410" s="84"/>
      <c r="F410" s="84"/>
      <c r="G410" s="84"/>
    </row>
    <row r="411" spans="4:7" ht="12.75">
      <c r="D411" s="84"/>
      <c r="E411" s="84"/>
      <c r="F411" s="84"/>
      <c r="G411" s="84"/>
    </row>
    <row r="412" spans="4:7" ht="12.75">
      <c r="D412" s="84"/>
      <c r="E412" s="84"/>
      <c r="F412" s="84"/>
      <c r="G412" s="84"/>
    </row>
    <row r="413" spans="4:7" ht="12.75">
      <c r="D413" s="84"/>
      <c r="E413" s="84"/>
      <c r="F413" s="84"/>
      <c r="G413" s="84"/>
    </row>
    <row r="414" spans="4:7" ht="12.75">
      <c r="D414" s="84"/>
      <c r="E414" s="84"/>
      <c r="F414" s="84"/>
      <c r="G414" s="84"/>
    </row>
    <row r="415" spans="4:7" ht="12.75">
      <c r="D415" s="84"/>
      <c r="E415" s="84"/>
      <c r="F415" s="84"/>
      <c r="G415" s="84"/>
    </row>
    <row r="416" spans="4:7" ht="12.75">
      <c r="D416" s="84"/>
      <c r="E416" s="84"/>
      <c r="F416" s="84"/>
      <c r="G416" s="84"/>
    </row>
    <row r="417" spans="4:7" ht="12.75">
      <c r="D417" s="84"/>
      <c r="E417" s="84"/>
      <c r="F417" s="84"/>
      <c r="G417" s="84"/>
    </row>
    <row r="418" spans="4:7" ht="12.75">
      <c r="D418" s="84"/>
      <c r="E418" s="84"/>
      <c r="F418" s="84"/>
      <c r="G418" s="84"/>
    </row>
    <row r="419" spans="4:7" ht="12.75">
      <c r="D419" s="84"/>
      <c r="E419" s="84"/>
      <c r="F419" s="84"/>
      <c r="G419" s="84"/>
    </row>
    <row r="420" spans="4:7" ht="12.75">
      <c r="D420" s="84"/>
      <c r="E420" s="84"/>
      <c r="F420" s="84"/>
      <c r="G420" s="84"/>
    </row>
    <row r="421" spans="4:7" ht="12.75">
      <c r="D421" s="84"/>
      <c r="E421" s="84"/>
      <c r="F421" s="84"/>
      <c r="G421" s="84"/>
    </row>
    <row r="422" spans="4:7" ht="12.75">
      <c r="D422" s="84"/>
      <c r="E422" s="84"/>
      <c r="F422" s="84"/>
      <c r="G422" s="84"/>
    </row>
    <row r="423" spans="4:7" ht="12.75">
      <c r="D423" s="84"/>
      <c r="E423" s="84"/>
      <c r="F423" s="84"/>
      <c r="G423" s="84"/>
    </row>
    <row r="424" spans="4:7" ht="12.75">
      <c r="D424" s="84"/>
      <c r="E424" s="84"/>
      <c r="F424" s="84"/>
      <c r="G424" s="84"/>
    </row>
    <row r="425" spans="4:7" ht="12.75">
      <c r="D425" s="84"/>
      <c r="E425" s="84"/>
      <c r="F425" s="84"/>
      <c r="G425" s="84"/>
    </row>
    <row r="426" spans="4:7" ht="12.75">
      <c r="D426" s="84"/>
      <c r="E426" s="84"/>
      <c r="F426" s="84"/>
      <c r="G426" s="84"/>
    </row>
    <row r="427" spans="4:7" ht="12.75">
      <c r="D427" s="84"/>
      <c r="E427" s="84"/>
      <c r="F427" s="84"/>
      <c r="G427" s="84"/>
    </row>
    <row r="428" spans="4:7" ht="12.75">
      <c r="D428" s="84"/>
      <c r="E428" s="84"/>
      <c r="F428" s="84"/>
      <c r="G428" s="84"/>
    </row>
    <row r="429" spans="4:7" ht="12.75">
      <c r="D429" s="84"/>
      <c r="E429" s="84"/>
      <c r="F429" s="84"/>
      <c r="G429" s="84"/>
    </row>
    <row r="430" spans="4:7" ht="12.75">
      <c r="D430" s="84"/>
      <c r="E430" s="84"/>
      <c r="F430" s="84"/>
      <c r="G430" s="84"/>
    </row>
    <row r="431" spans="4:7" ht="12.75">
      <c r="D431" s="84"/>
      <c r="E431" s="84"/>
      <c r="F431" s="84"/>
      <c r="G431" s="84"/>
    </row>
    <row r="432" spans="4:7" ht="12.75">
      <c r="D432" s="84"/>
      <c r="E432" s="84"/>
      <c r="F432" s="84"/>
      <c r="G432" s="84"/>
    </row>
    <row r="433" spans="4:7" ht="12.75">
      <c r="D433" s="84"/>
      <c r="E433" s="84"/>
      <c r="F433" s="84"/>
      <c r="G433" s="84"/>
    </row>
    <row r="434" spans="4:7" ht="12.75">
      <c r="D434" s="84"/>
      <c r="E434" s="84"/>
      <c r="F434" s="84"/>
      <c r="G434" s="84"/>
    </row>
    <row r="435" spans="4:7" ht="12.75">
      <c r="D435" s="84"/>
      <c r="E435" s="84"/>
      <c r="F435" s="84"/>
      <c r="G435" s="84"/>
    </row>
    <row r="436" spans="4:7" ht="12.75">
      <c r="D436" s="84"/>
      <c r="E436" s="84"/>
      <c r="F436" s="84"/>
      <c r="G436" s="84"/>
    </row>
    <row r="437" spans="4:7" ht="12.75">
      <c r="D437" s="84"/>
      <c r="E437" s="84"/>
      <c r="F437" s="84"/>
      <c r="G437" s="84"/>
    </row>
    <row r="438" spans="4:7" ht="12.75">
      <c r="D438" s="84"/>
      <c r="E438" s="84"/>
      <c r="F438" s="84"/>
      <c r="G438" s="84"/>
    </row>
    <row r="439" spans="4:7" ht="12.75">
      <c r="D439" s="84"/>
      <c r="E439" s="84"/>
      <c r="F439" s="84"/>
      <c r="G439" s="84"/>
    </row>
    <row r="440" spans="4:7" ht="12.75">
      <c r="D440" s="84"/>
      <c r="E440" s="84"/>
      <c r="F440" s="84"/>
      <c r="G440" s="84"/>
    </row>
    <row r="441" spans="4:7" ht="12.75">
      <c r="D441" s="84"/>
      <c r="E441" s="84"/>
      <c r="F441" s="84"/>
      <c r="G441" s="84"/>
    </row>
    <row r="442" spans="4:7" ht="12.75">
      <c r="D442" s="84"/>
      <c r="E442" s="84"/>
      <c r="F442" s="84"/>
      <c r="G442" s="84"/>
    </row>
    <row r="443" spans="4:7" ht="12.75">
      <c r="D443" s="84"/>
      <c r="E443" s="84"/>
      <c r="F443" s="84"/>
      <c r="G443" s="84"/>
    </row>
    <row r="444" spans="4:7" ht="12.75">
      <c r="D444" s="84"/>
      <c r="E444" s="84"/>
      <c r="F444" s="84"/>
      <c r="G444" s="84"/>
    </row>
    <row r="445" spans="4:7" ht="12.75">
      <c r="D445" s="84"/>
      <c r="E445" s="84"/>
      <c r="F445" s="84"/>
      <c r="G445" s="84"/>
    </row>
    <row r="446" spans="4:7" ht="12.75">
      <c r="D446" s="84"/>
      <c r="E446" s="84"/>
      <c r="F446" s="84"/>
      <c r="G446" s="84"/>
    </row>
    <row r="447" spans="4:7" ht="12.75">
      <c r="D447" s="84"/>
      <c r="E447" s="84"/>
      <c r="F447" s="84"/>
      <c r="G447" s="84"/>
    </row>
    <row r="448" spans="4:7" ht="12.75">
      <c r="D448" s="84"/>
      <c r="E448" s="84"/>
      <c r="F448" s="84"/>
      <c r="G448" s="84"/>
    </row>
    <row r="449" spans="4:7" ht="12.75">
      <c r="D449" s="84"/>
      <c r="E449" s="84"/>
      <c r="F449" s="84"/>
      <c r="G449" s="84"/>
    </row>
    <row r="450" spans="4:7" ht="12.75">
      <c r="D450" s="84"/>
      <c r="E450" s="84"/>
      <c r="F450" s="84"/>
      <c r="G450" s="84"/>
    </row>
    <row r="451" spans="4:7" ht="12.75">
      <c r="D451" s="84"/>
      <c r="E451" s="84"/>
      <c r="F451" s="84"/>
      <c r="G451" s="84"/>
    </row>
    <row r="452" spans="4:7" ht="12.75">
      <c r="D452" s="84"/>
      <c r="E452" s="84"/>
      <c r="F452" s="84"/>
      <c r="G452" s="84"/>
    </row>
    <row r="453" spans="4:7" ht="12.75">
      <c r="D453" s="84"/>
      <c r="E453" s="84"/>
      <c r="F453" s="84"/>
      <c r="G453" s="84"/>
    </row>
    <row r="454" spans="4:7" ht="12.75">
      <c r="D454" s="84"/>
      <c r="E454" s="84"/>
      <c r="F454" s="84"/>
      <c r="G454" s="84"/>
    </row>
    <row r="455" spans="4:7" ht="12.75">
      <c r="D455" s="84"/>
      <c r="E455" s="84"/>
      <c r="F455" s="84"/>
      <c r="G455" s="84"/>
    </row>
    <row r="456" spans="4:7" ht="12.75">
      <c r="D456" s="84"/>
      <c r="E456" s="84"/>
      <c r="F456" s="84"/>
      <c r="G456" s="84"/>
    </row>
    <row r="457" spans="4:7" ht="12.75">
      <c r="D457" s="84"/>
      <c r="E457" s="84"/>
      <c r="F457" s="84"/>
      <c r="G457" s="84"/>
    </row>
    <row r="458" spans="4:7" ht="12.75">
      <c r="D458" s="84"/>
      <c r="E458" s="84"/>
      <c r="F458" s="84"/>
      <c r="G458" s="84"/>
    </row>
    <row r="459" spans="4:7" ht="12.75">
      <c r="D459" s="84"/>
      <c r="E459" s="84"/>
      <c r="F459" s="84"/>
      <c r="G459" s="84"/>
    </row>
    <row r="460" spans="4:7" ht="12.75">
      <c r="D460" s="84"/>
      <c r="E460" s="84"/>
      <c r="F460" s="84"/>
      <c r="G460" s="84"/>
    </row>
    <row r="461" spans="4:7" ht="12.75">
      <c r="D461" s="84"/>
      <c r="E461" s="84"/>
      <c r="F461" s="84"/>
      <c r="G461" s="84"/>
    </row>
    <row r="462" spans="4:7" ht="12.75">
      <c r="D462" s="84"/>
      <c r="E462" s="84"/>
      <c r="F462" s="84"/>
      <c r="G462" s="84"/>
    </row>
    <row r="463" spans="4:7" ht="12.75">
      <c r="D463" s="84"/>
      <c r="E463" s="84"/>
      <c r="F463" s="84"/>
      <c r="G463" s="84"/>
    </row>
    <row r="464" spans="4:7" ht="12.75">
      <c r="D464" s="84"/>
      <c r="E464" s="84"/>
      <c r="F464" s="84"/>
      <c r="G464" s="84"/>
    </row>
    <row r="465" spans="4:7" ht="12.75">
      <c r="D465" s="84"/>
      <c r="E465" s="84"/>
      <c r="F465" s="84"/>
      <c r="G465" s="84"/>
    </row>
    <row r="466" spans="4:7" ht="12.75">
      <c r="D466" s="84"/>
      <c r="E466" s="84"/>
      <c r="F466" s="84"/>
      <c r="G466" s="84"/>
    </row>
    <row r="467" spans="4:7" ht="12.75">
      <c r="D467" s="84"/>
      <c r="E467" s="84"/>
      <c r="F467" s="84"/>
      <c r="G467" s="84"/>
    </row>
    <row r="468" spans="4:7" ht="12.75">
      <c r="D468" s="84"/>
      <c r="E468" s="84"/>
      <c r="F468" s="84"/>
      <c r="G468" s="84"/>
    </row>
    <row r="469" spans="4:7" ht="12.75">
      <c r="D469" s="84"/>
      <c r="E469" s="84"/>
      <c r="F469" s="84"/>
      <c r="G469" s="84"/>
    </row>
    <row r="470" spans="4:7" ht="12.75">
      <c r="D470" s="84"/>
      <c r="E470" s="84"/>
      <c r="F470" s="84"/>
      <c r="G470" s="84"/>
    </row>
    <row r="471" spans="4:7" ht="12.75">
      <c r="D471" s="84"/>
      <c r="E471" s="84"/>
      <c r="F471" s="84"/>
      <c r="G471" s="84"/>
    </row>
    <row r="472" spans="4:7" ht="12.75">
      <c r="D472" s="84"/>
      <c r="E472" s="84"/>
      <c r="F472" s="84"/>
      <c r="G472" s="84"/>
    </row>
    <row r="473" spans="4:7" ht="12.75">
      <c r="D473" s="84"/>
      <c r="E473" s="84"/>
      <c r="F473" s="84"/>
      <c r="G473" s="84"/>
    </row>
    <row r="474" spans="4:7" ht="12.75">
      <c r="D474" s="84"/>
      <c r="E474" s="84"/>
      <c r="F474" s="84"/>
      <c r="G474" s="84"/>
    </row>
    <row r="475" spans="4:7" ht="12.75">
      <c r="D475" s="84"/>
      <c r="E475" s="84"/>
      <c r="F475" s="84"/>
      <c r="G475" s="84"/>
    </row>
    <row r="476" spans="4:7" ht="12.75">
      <c r="D476" s="84"/>
      <c r="E476" s="84"/>
      <c r="F476" s="84"/>
      <c r="G476" s="84"/>
    </row>
    <row r="477" spans="4:7" ht="12.75">
      <c r="D477" s="84"/>
      <c r="E477" s="84"/>
      <c r="F477" s="84"/>
      <c r="G477" s="84"/>
    </row>
    <row r="478" spans="4:7" ht="12.75">
      <c r="D478" s="84"/>
      <c r="E478" s="84"/>
      <c r="F478" s="84"/>
      <c r="G478" s="84"/>
    </row>
    <row r="479" spans="4:7" ht="12.75">
      <c r="D479" s="84"/>
      <c r="E479" s="84"/>
      <c r="F479" s="84"/>
      <c r="G479" s="84"/>
    </row>
    <row r="480" spans="4:7" ht="12.75">
      <c r="D480" s="84"/>
      <c r="E480" s="84"/>
      <c r="F480" s="84"/>
      <c r="G480" s="84"/>
    </row>
    <row r="481" spans="4:7" ht="12.75">
      <c r="D481" s="84"/>
      <c r="E481" s="84"/>
      <c r="F481" s="84"/>
      <c r="G481" s="84"/>
    </row>
    <row r="482" spans="4:7" ht="12.75">
      <c r="D482" s="84"/>
      <c r="E482" s="84"/>
      <c r="F482" s="84"/>
      <c r="G482" s="84"/>
    </row>
    <row r="483" spans="4:7" ht="12.75">
      <c r="D483" s="84"/>
      <c r="E483" s="84"/>
      <c r="F483" s="84"/>
      <c r="G483" s="84"/>
    </row>
    <row r="484" spans="4:7" ht="12.75">
      <c r="D484" s="84"/>
      <c r="E484" s="84"/>
      <c r="F484" s="84"/>
      <c r="G484" s="84"/>
    </row>
    <row r="485" spans="4:7" ht="12.75">
      <c r="D485" s="84"/>
      <c r="E485" s="84"/>
      <c r="F485" s="84"/>
      <c r="G485" s="84"/>
    </row>
    <row r="486" spans="4:7" ht="12.75">
      <c r="D486" s="84"/>
      <c r="E486" s="84"/>
      <c r="F486" s="84"/>
      <c r="G486" s="84"/>
    </row>
    <row r="487" spans="4:7" ht="12.75">
      <c r="D487" s="84"/>
      <c r="E487" s="84"/>
      <c r="F487" s="84"/>
      <c r="G487" s="84"/>
    </row>
    <row r="488" spans="4:7" ht="12.75">
      <c r="D488" s="84"/>
      <c r="E488" s="84"/>
      <c r="F488" s="84"/>
      <c r="G488" s="84"/>
    </row>
    <row r="489" spans="4:7" ht="12.75">
      <c r="D489" s="84"/>
      <c r="E489" s="84"/>
      <c r="F489" s="84"/>
      <c r="G489" s="84"/>
    </row>
    <row r="490" spans="4:7" ht="12.75">
      <c r="D490" s="84"/>
      <c r="E490" s="84"/>
      <c r="F490" s="84"/>
      <c r="G490" s="84"/>
    </row>
    <row r="491" spans="4:7" ht="12.75">
      <c r="D491" s="84"/>
      <c r="E491" s="84"/>
      <c r="F491" s="84"/>
      <c r="G491" s="84"/>
    </row>
    <row r="492" spans="4:7" ht="12.75">
      <c r="D492" s="84"/>
      <c r="E492" s="84"/>
      <c r="F492" s="84"/>
      <c r="G492" s="84"/>
    </row>
    <row r="493" spans="4:7" ht="12.75">
      <c r="D493" s="84"/>
      <c r="E493" s="84"/>
      <c r="F493" s="84"/>
      <c r="G493" s="84"/>
    </row>
    <row r="494" spans="4:7" ht="12.75">
      <c r="D494" s="84"/>
      <c r="E494" s="84"/>
      <c r="F494" s="84"/>
      <c r="G494" s="84"/>
    </row>
    <row r="495" spans="4:7" ht="12.75">
      <c r="D495" s="84"/>
      <c r="E495" s="84"/>
      <c r="F495" s="84"/>
      <c r="G495" s="84"/>
    </row>
    <row r="496" spans="4:7" ht="12.75">
      <c r="D496" s="84"/>
      <c r="E496" s="84"/>
      <c r="F496" s="84"/>
      <c r="G496" s="84"/>
    </row>
    <row r="497" spans="4:7" ht="12.75">
      <c r="D497" s="84"/>
      <c r="E497" s="84"/>
      <c r="F497" s="84"/>
      <c r="G497" s="84"/>
    </row>
    <row r="498" spans="4:7" ht="12.75">
      <c r="D498" s="84"/>
      <c r="E498" s="84"/>
      <c r="F498" s="84"/>
      <c r="G498" s="84"/>
    </row>
    <row r="499" spans="4:7" ht="12.75">
      <c r="D499" s="84"/>
      <c r="E499" s="84"/>
      <c r="F499" s="84"/>
      <c r="G499" s="84"/>
    </row>
    <row r="500" spans="4:7" ht="12.75">
      <c r="D500" s="84"/>
      <c r="E500" s="84"/>
      <c r="F500" s="84"/>
      <c r="G500" s="84"/>
    </row>
    <row r="501" spans="4:7" ht="12.75">
      <c r="D501" s="84"/>
      <c r="E501" s="84"/>
      <c r="F501" s="84"/>
      <c r="G501" s="84"/>
    </row>
    <row r="502" spans="4:7" ht="12.75">
      <c r="D502" s="84"/>
      <c r="E502" s="84"/>
      <c r="F502" s="84"/>
      <c r="G502" s="84"/>
    </row>
    <row r="503" spans="4:7" ht="12.75">
      <c r="D503" s="84"/>
      <c r="E503" s="84"/>
      <c r="F503" s="84"/>
      <c r="G503" s="84"/>
    </row>
    <row r="504" spans="4:7" ht="12.75">
      <c r="D504" s="84"/>
      <c r="E504" s="84"/>
      <c r="F504" s="84"/>
      <c r="G504" s="84"/>
    </row>
    <row r="505" spans="4:7" ht="12.75">
      <c r="D505" s="84"/>
      <c r="E505" s="84"/>
      <c r="F505" s="84"/>
      <c r="G505" s="84"/>
    </row>
    <row r="506" spans="4:7" ht="12.75">
      <c r="D506" s="84"/>
      <c r="E506" s="84"/>
      <c r="F506" s="84"/>
      <c r="G506" s="84"/>
    </row>
    <row r="507" spans="4:7" ht="12.75">
      <c r="D507" s="84"/>
      <c r="E507" s="84"/>
      <c r="F507" s="84"/>
      <c r="G507" s="84"/>
    </row>
    <row r="508" spans="4:7" ht="12.75">
      <c r="D508" s="84"/>
      <c r="E508" s="84"/>
      <c r="F508" s="84"/>
      <c r="G508" s="84"/>
    </row>
    <row r="509" spans="4:7" ht="12.75">
      <c r="D509" s="84"/>
      <c r="E509" s="84"/>
      <c r="F509" s="84"/>
      <c r="G509" s="84"/>
    </row>
    <row r="510" spans="4:7" ht="12.75">
      <c r="D510" s="84"/>
      <c r="E510" s="84"/>
      <c r="F510" s="84"/>
      <c r="G510" s="84"/>
    </row>
    <row r="511" spans="4:7" ht="12.75">
      <c r="D511" s="84"/>
      <c r="E511" s="84"/>
      <c r="F511" s="84"/>
      <c r="G511" s="84"/>
    </row>
    <row r="512" spans="4:7" ht="12.75">
      <c r="D512" s="84"/>
      <c r="E512" s="84"/>
      <c r="F512" s="84"/>
      <c r="G512" s="84"/>
    </row>
    <row r="513" spans="4:7" ht="12.75">
      <c r="D513" s="84"/>
      <c r="E513" s="84"/>
      <c r="F513" s="84"/>
      <c r="G513" s="84"/>
    </row>
    <row r="514" spans="4:7" ht="12.75">
      <c r="D514" s="84"/>
      <c r="E514" s="84"/>
      <c r="F514" s="84"/>
      <c r="G514" s="84"/>
    </row>
    <row r="515" spans="4:7" ht="12.75">
      <c r="D515" s="84"/>
      <c r="E515" s="84"/>
      <c r="F515" s="84"/>
      <c r="G515" s="84"/>
    </row>
    <row r="516" spans="4:7" ht="12.75">
      <c r="D516" s="84"/>
      <c r="E516" s="84"/>
      <c r="F516" s="84"/>
      <c r="G516" s="84"/>
    </row>
    <row r="517" spans="4:7" ht="12.75">
      <c r="D517" s="84"/>
      <c r="E517" s="84"/>
      <c r="F517" s="84"/>
      <c r="G517" s="84"/>
    </row>
    <row r="518" spans="4:7" ht="12.75">
      <c r="D518" s="84"/>
      <c r="E518" s="84"/>
      <c r="F518" s="84"/>
      <c r="G518" s="84"/>
    </row>
    <row r="519" spans="4:7" ht="12.75">
      <c r="D519" s="84"/>
      <c r="E519" s="84"/>
      <c r="F519" s="84"/>
      <c r="G519" s="84"/>
    </row>
    <row r="520" spans="4:7" ht="12.75">
      <c r="D520" s="84"/>
      <c r="E520" s="84"/>
      <c r="F520" s="84"/>
      <c r="G520" s="84"/>
    </row>
    <row r="521" spans="4:7" ht="12.75">
      <c r="D521" s="84"/>
      <c r="E521" s="84"/>
      <c r="F521" s="84"/>
      <c r="G521" s="84"/>
    </row>
    <row r="522" spans="4:7" ht="12.75">
      <c r="D522" s="84"/>
      <c r="E522" s="84"/>
      <c r="F522" s="84"/>
      <c r="G522" s="84"/>
    </row>
    <row r="523" spans="4:7" ht="12.75">
      <c r="D523" s="84"/>
      <c r="E523" s="84"/>
      <c r="F523" s="84"/>
      <c r="G523" s="84"/>
    </row>
    <row r="524" spans="4:7" ht="12.75">
      <c r="D524" s="84"/>
      <c r="E524" s="84"/>
      <c r="F524" s="84"/>
      <c r="G524" s="84"/>
    </row>
    <row r="525" spans="4:7" ht="12.75">
      <c r="D525" s="84"/>
      <c r="E525" s="84"/>
      <c r="F525" s="84"/>
      <c r="G525" s="84"/>
    </row>
    <row r="526" spans="4:7" ht="12.75">
      <c r="D526" s="84"/>
      <c r="E526" s="84"/>
      <c r="F526" s="84"/>
      <c r="G526" s="84"/>
    </row>
    <row r="527" spans="4:7" ht="12.75">
      <c r="D527" s="84"/>
      <c r="E527" s="84"/>
      <c r="F527" s="84"/>
      <c r="G527" s="84"/>
    </row>
    <row r="528" spans="4:7" ht="12.75">
      <c r="D528" s="84"/>
      <c r="E528" s="84"/>
      <c r="F528" s="84"/>
      <c r="G528" s="84"/>
    </row>
    <row r="529" spans="4:7" ht="12.75">
      <c r="D529" s="84"/>
      <c r="E529" s="84"/>
      <c r="F529" s="84"/>
      <c r="G529" s="84"/>
    </row>
    <row r="530" spans="4:7" ht="12.75">
      <c r="D530" s="84"/>
      <c r="E530" s="84"/>
      <c r="F530" s="84"/>
      <c r="G530" s="84"/>
    </row>
    <row r="531" spans="4:7" ht="12.75">
      <c r="D531" s="84"/>
      <c r="E531" s="84"/>
      <c r="F531" s="84"/>
      <c r="G531" s="84"/>
    </row>
    <row r="532" spans="4:7" ht="12.75">
      <c r="D532" s="84"/>
      <c r="E532" s="84"/>
      <c r="F532" s="84"/>
      <c r="G532" s="84"/>
    </row>
    <row r="533" spans="4:7" ht="12.75">
      <c r="D533" s="84"/>
      <c r="E533" s="84"/>
      <c r="F533" s="84"/>
      <c r="G533" s="84"/>
    </row>
    <row r="534" spans="4:7" ht="12.75">
      <c r="D534" s="84"/>
      <c r="E534" s="84"/>
      <c r="F534" s="84"/>
      <c r="G534" s="84"/>
    </row>
    <row r="535" spans="4:7" ht="12.75">
      <c r="D535" s="84"/>
      <c r="E535" s="84"/>
      <c r="F535" s="84"/>
      <c r="G535" s="84"/>
    </row>
    <row r="536" spans="4:7" ht="12.75">
      <c r="D536" s="84"/>
      <c r="E536" s="84"/>
      <c r="F536" s="84"/>
      <c r="G536" s="84"/>
    </row>
    <row r="537" spans="4:7" ht="12.75">
      <c r="D537" s="84"/>
      <c r="E537" s="84"/>
      <c r="F537" s="84"/>
      <c r="G537" s="84"/>
    </row>
    <row r="538" spans="4:7" ht="12.75">
      <c r="D538" s="84"/>
      <c r="E538" s="84"/>
      <c r="F538" s="84"/>
      <c r="G538" s="84"/>
    </row>
    <row r="539" spans="4:7" ht="12.75">
      <c r="D539" s="84"/>
      <c r="E539" s="84"/>
      <c r="F539" s="84"/>
      <c r="G539" s="84"/>
    </row>
    <row r="540" spans="4:7" ht="12.75">
      <c r="D540" s="84"/>
      <c r="E540" s="84"/>
      <c r="F540" s="84"/>
      <c r="G540" s="84"/>
    </row>
    <row r="541" spans="4:7" ht="12.75">
      <c r="D541" s="84"/>
      <c r="E541" s="84"/>
      <c r="F541" s="84"/>
      <c r="G541" s="84"/>
    </row>
    <row r="542" spans="4:7" ht="12.75">
      <c r="D542" s="84"/>
      <c r="E542" s="84"/>
      <c r="F542" s="84"/>
      <c r="G542" s="84"/>
    </row>
    <row r="543" spans="4:7" ht="12.75">
      <c r="D543" s="84"/>
      <c r="E543" s="84"/>
      <c r="F543" s="84"/>
      <c r="G543" s="84"/>
    </row>
    <row r="544" spans="4:7" ht="12.75">
      <c r="D544" s="84"/>
      <c r="E544" s="84"/>
      <c r="F544" s="84"/>
      <c r="G544" s="84"/>
    </row>
    <row r="545" spans="4:7" ht="12.75">
      <c r="D545" s="84"/>
      <c r="E545" s="84"/>
      <c r="F545" s="84"/>
      <c r="G545" s="84"/>
    </row>
    <row r="546" spans="4:7" ht="12.75">
      <c r="D546" s="84"/>
      <c r="E546" s="84"/>
      <c r="F546" s="84"/>
      <c r="G546" s="84"/>
    </row>
    <row r="547" spans="4:7" ht="12.75">
      <c r="D547" s="84"/>
      <c r="E547" s="84"/>
      <c r="F547" s="84"/>
      <c r="G547" s="84"/>
    </row>
    <row r="548" spans="4:7" ht="12.75">
      <c r="D548" s="84"/>
      <c r="E548" s="84"/>
      <c r="F548" s="84"/>
      <c r="G548" s="84"/>
    </row>
    <row r="549" spans="4:7" ht="12.75">
      <c r="D549" s="84"/>
      <c r="E549" s="84"/>
      <c r="F549" s="84"/>
      <c r="G549" s="84"/>
    </row>
    <row r="550" spans="4:7" ht="12.75">
      <c r="D550" s="84"/>
      <c r="E550" s="84"/>
      <c r="F550" s="84"/>
      <c r="G550" s="84"/>
    </row>
    <row r="551" spans="4:7" ht="12.75">
      <c r="D551" s="84"/>
      <c r="E551" s="84"/>
      <c r="F551" s="84"/>
      <c r="G551" s="84"/>
    </row>
    <row r="552" spans="4:7" ht="12.75">
      <c r="D552" s="84"/>
      <c r="E552" s="84"/>
      <c r="F552" s="84"/>
      <c r="G552" s="84"/>
    </row>
    <row r="553" spans="4:7" ht="12.75">
      <c r="D553" s="84"/>
      <c r="E553" s="84"/>
      <c r="F553" s="84"/>
      <c r="G553" s="84"/>
    </row>
    <row r="554" spans="4:7" ht="12.75">
      <c r="D554" s="84"/>
      <c r="E554" s="84"/>
      <c r="F554" s="84"/>
      <c r="G554" s="84"/>
    </row>
    <row r="555" spans="4:7" ht="12.75">
      <c r="D555" s="84"/>
      <c r="E555" s="84"/>
      <c r="F555" s="84"/>
      <c r="G555" s="84"/>
    </row>
    <row r="556" spans="4:7" ht="12.75">
      <c r="D556" s="84"/>
      <c r="E556" s="84"/>
      <c r="F556" s="84"/>
      <c r="G556" s="84"/>
    </row>
    <row r="557" spans="4:7" ht="12.75">
      <c r="D557" s="84"/>
      <c r="E557" s="84"/>
      <c r="F557" s="84"/>
      <c r="G557" s="84"/>
    </row>
    <row r="558" spans="4:7" ht="12.75">
      <c r="D558" s="84"/>
      <c r="E558" s="84"/>
      <c r="F558" s="84"/>
      <c r="G558" s="84"/>
    </row>
    <row r="559" spans="4:7" ht="12.75">
      <c r="D559" s="84"/>
      <c r="E559" s="84"/>
      <c r="F559" s="84"/>
      <c r="G559" s="84"/>
    </row>
    <row r="560" spans="4:7" ht="12.75">
      <c r="D560" s="84"/>
      <c r="E560" s="84"/>
      <c r="F560" s="84"/>
      <c r="G560" s="84"/>
    </row>
    <row r="561" spans="4:7" ht="12.75">
      <c r="D561" s="84"/>
      <c r="E561" s="84"/>
      <c r="F561" s="84"/>
      <c r="G561" s="84"/>
    </row>
    <row r="562" spans="4:7" ht="12.75">
      <c r="D562" s="84"/>
      <c r="E562" s="84"/>
      <c r="F562" s="84"/>
      <c r="G562" s="84"/>
    </row>
    <row r="563" spans="4:7" ht="12.75">
      <c r="D563" s="84"/>
      <c r="E563" s="84"/>
      <c r="F563" s="84"/>
      <c r="G563" s="84"/>
    </row>
    <row r="564" spans="4:7" ht="12.75">
      <c r="D564" s="84"/>
      <c r="E564" s="84"/>
      <c r="F564" s="84"/>
      <c r="G564" s="84"/>
    </row>
    <row r="565" spans="4:7" ht="12.75">
      <c r="D565" s="84"/>
      <c r="E565" s="84"/>
      <c r="F565" s="84"/>
      <c r="G565" s="84"/>
    </row>
    <row r="566" spans="4:7" ht="12.75">
      <c r="D566" s="84"/>
      <c r="E566" s="84"/>
      <c r="F566" s="84"/>
      <c r="G566" s="84"/>
    </row>
    <row r="567" spans="4:7" ht="12.75">
      <c r="D567" s="84"/>
      <c r="E567" s="84"/>
      <c r="F567" s="84"/>
      <c r="G567" s="84"/>
    </row>
    <row r="568" spans="4:7" ht="12.75">
      <c r="D568" s="84"/>
      <c r="E568" s="84"/>
      <c r="F568" s="84"/>
      <c r="G568" s="84"/>
    </row>
    <row r="569" spans="4:7" ht="12.75">
      <c r="D569" s="84"/>
      <c r="E569" s="84"/>
      <c r="F569" s="84"/>
      <c r="G569" s="84"/>
    </row>
    <row r="570" spans="4:7" ht="12.75">
      <c r="D570" s="84"/>
      <c r="E570" s="84"/>
      <c r="F570" s="84"/>
      <c r="G570" s="84"/>
    </row>
    <row r="571" spans="4:7" ht="12.75">
      <c r="D571" s="84"/>
      <c r="E571" s="84"/>
      <c r="F571" s="84"/>
      <c r="G571" s="84"/>
    </row>
    <row r="572" spans="4:7" ht="12.75">
      <c r="D572" s="84"/>
      <c r="E572" s="84"/>
      <c r="F572" s="84"/>
      <c r="G572" s="84"/>
    </row>
    <row r="573" spans="4:7" ht="12.75">
      <c r="D573" s="84"/>
      <c r="E573" s="84"/>
      <c r="F573" s="84"/>
      <c r="G573" s="84"/>
    </row>
    <row r="574" spans="4:7" ht="12.75">
      <c r="D574" s="84"/>
      <c r="E574" s="84"/>
      <c r="F574" s="84"/>
      <c r="G574" s="84"/>
    </row>
    <row r="575" spans="4:7" ht="12.75">
      <c r="D575" s="84"/>
      <c r="E575" s="84"/>
      <c r="F575" s="84"/>
      <c r="G575" s="84"/>
    </row>
    <row r="576" spans="4:7" ht="12.75">
      <c r="D576" s="84"/>
      <c r="E576" s="84"/>
      <c r="F576" s="84"/>
      <c r="G576" s="84"/>
    </row>
    <row r="577" spans="4:7" ht="12.75">
      <c r="D577" s="84"/>
      <c r="E577" s="84"/>
      <c r="F577" s="84"/>
      <c r="G577" s="84"/>
    </row>
    <row r="578" spans="4:7" ht="12.75">
      <c r="D578" s="84"/>
      <c r="E578" s="84"/>
      <c r="F578" s="84"/>
      <c r="G578" s="84"/>
    </row>
    <row r="579" spans="4:7" ht="12.75">
      <c r="D579" s="84"/>
      <c r="E579" s="84"/>
      <c r="F579" s="84"/>
      <c r="G579" s="84"/>
    </row>
    <row r="580" spans="4:7" ht="12.75">
      <c r="D580" s="84"/>
      <c r="E580" s="84"/>
      <c r="F580" s="84"/>
      <c r="G580" s="84"/>
    </row>
    <row r="581" spans="4:7" ht="12.75">
      <c r="D581" s="84"/>
      <c r="E581" s="84"/>
      <c r="F581" s="84"/>
      <c r="G581" s="84"/>
    </row>
    <row r="582" spans="4:7" ht="12.75">
      <c r="D582" s="84"/>
      <c r="E582" s="84"/>
      <c r="F582" s="84"/>
      <c r="G582" s="84"/>
    </row>
    <row r="583" spans="4:7" ht="12.75">
      <c r="D583" s="84"/>
      <c r="E583" s="84"/>
      <c r="F583" s="84"/>
      <c r="G583" s="84"/>
    </row>
    <row r="584" spans="4:7" ht="12.75">
      <c r="D584" s="84"/>
      <c r="E584" s="84"/>
      <c r="F584" s="84"/>
      <c r="G584" s="84"/>
    </row>
    <row r="585" spans="4:7" ht="12.75">
      <c r="D585" s="84"/>
      <c r="E585" s="84"/>
      <c r="F585" s="84"/>
      <c r="G585" s="84"/>
    </row>
    <row r="586" spans="4:7" ht="12.75">
      <c r="D586" s="84"/>
      <c r="E586" s="84"/>
      <c r="F586" s="84"/>
      <c r="G586" s="84"/>
    </row>
    <row r="587" spans="4:7" ht="12.75">
      <c r="D587" s="84"/>
      <c r="E587" s="84"/>
      <c r="F587" s="84"/>
      <c r="G587" s="84"/>
    </row>
    <row r="588" spans="4:7" ht="12.75">
      <c r="D588" s="84"/>
      <c r="E588" s="84"/>
      <c r="F588" s="84"/>
      <c r="G588" s="84"/>
    </row>
    <row r="589" spans="4:7" ht="12.75">
      <c r="D589" s="84"/>
      <c r="E589" s="84"/>
      <c r="F589" s="84"/>
      <c r="G589" s="84"/>
    </row>
    <row r="590" spans="4:7" ht="12.75">
      <c r="D590" s="84"/>
      <c r="E590" s="84"/>
      <c r="F590" s="84"/>
      <c r="G590" s="84"/>
    </row>
    <row r="591" spans="4:7" ht="12.75">
      <c r="D591" s="84"/>
      <c r="E591" s="84"/>
      <c r="F591" s="84"/>
      <c r="G591" s="84"/>
    </row>
    <row r="592" spans="4:7" ht="12.75">
      <c r="D592" s="84"/>
      <c r="E592" s="84"/>
      <c r="F592" s="84"/>
      <c r="G592" s="84"/>
    </row>
    <row r="593" spans="4:7" ht="12.75">
      <c r="D593" s="84"/>
      <c r="E593" s="84"/>
      <c r="F593" s="84"/>
      <c r="G593" s="84"/>
    </row>
    <row r="594" spans="4:7" ht="12.75">
      <c r="D594" s="84"/>
      <c r="E594" s="84"/>
      <c r="F594" s="84"/>
      <c r="G594" s="84"/>
    </row>
    <row r="595" spans="4:7" ht="12.75">
      <c r="D595" s="84"/>
      <c r="E595" s="84"/>
      <c r="F595" s="84"/>
      <c r="G595" s="84"/>
    </row>
    <row r="596" spans="4:7" ht="12.75">
      <c r="D596" s="84"/>
      <c r="E596" s="84"/>
      <c r="F596" s="84"/>
      <c r="G596" s="84"/>
    </row>
    <row r="597" spans="4:7" ht="12.75">
      <c r="D597" s="84"/>
      <c r="E597" s="84"/>
      <c r="F597" s="84"/>
      <c r="G597" s="84"/>
    </row>
    <row r="598" spans="4:7" ht="12.75">
      <c r="D598" s="84"/>
      <c r="E598" s="84"/>
      <c r="F598" s="84"/>
      <c r="G598" s="84"/>
    </row>
    <row r="599" spans="4:7" ht="12.75">
      <c r="D599" s="84"/>
      <c r="E599" s="84"/>
      <c r="F599" s="84"/>
      <c r="G599" s="84"/>
    </row>
    <row r="600" spans="4:7" ht="12.75">
      <c r="D600" s="84"/>
      <c r="E600" s="84"/>
      <c r="F600" s="84"/>
      <c r="G600" s="84"/>
    </row>
    <row r="601" spans="4:7" ht="12.75">
      <c r="D601" s="84"/>
      <c r="E601" s="84"/>
      <c r="F601" s="84"/>
      <c r="G601" s="84"/>
    </row>
    <row r="602" spans="4:7" ht="12.75">
      <c r="D602" s="84"/>
      <c r="E602" s="84"/>
      <c r="F602" s="84"/>
      <c r="G602" s="84"/>
    </row>
    <row r="603" spans="4:7" ht="12.75">
      <c r="D603" s="84"/>
      <c r="E603" s="84"/>
      <c r="F603" s="84"/>
      <c r="G603" s="84"/>
    </row>
    <row r="604" spans="4:7" ht="12.75">
      <c r="D604" s="84"/>
      <c r="E604" s="84"/>
      <c r="F604" s="84"/>
      <c r="G604" s="84"/>
    </row>
    <row r="605" spans="4:7" ht="12.75">
      <c r="D605" s="84"/>
      <c r="E605" s="84"/>
      <c r="F605" s="84"/>
      <c r="G605" s="84"/>
    </row>
    <row r="606" spans="4:7" ht="12.75">
      <c r="D606" s="84"/>
      <c r="E606" s="84"/>
      <c r="F606" s="84"/>
      <c r="G606" s="84"/>
    </row>
    <row r="607" spans="4:7" ht="12.75">
      <c r="D607" s="84"/>
      <c r="E607" s="84"/>
      <c r="F607" s="84"/>
      <c r="G607" s="84"/>
    </row>
    <row r="608" spans="4:7" ht="12.75">
      <c r="D608" s="84"/>
      <c r="E608" s="84"/>
      <c r="F608" s="84"/>
      <c r="G608" s="84"/>
    </row>
    <row r="609" spans="4:7" ht="12.75">
      <c r="D609" s="84"/>
      <c r="E609" s="84"/>
      <c r="F609" s="84"/>
      <c r="G609" s="84"/>
    </row>
    <row r="610" spans="4:7" ht="12.75">
      <c r="D610" s="84"/>
      <c r="E610" s="84"/>
      <c r="F610" s="84"/>
      <c r="G610" s="84"/>
    </row>
    <row r="611" spans="4:7" ht="12.75">
      <c r="D611" s="84"/>
      <c r="E611" s="84"/>
      <c r="F611" s="84"/>
      <c r="G611" s="84"/>
    </row>
    <row r="612" spans="4:7" ht="12.75">
      <c r="D612" s="84"/>
      <c r="E612" s="84"/>
      <c r="F612" s="84"/>
      <c r="G612" s="84"/>
    </row>
    <row r="613" spans="4:7" ht="12.75">
      <c r="D613" s="84"/>
      <c r="E613" s="84"/>
      <c r="F613" s="84"/>
      <c r="G613" s="84"/>
    </row>
    <row r="614" spans="4:7" ht="12.75">
      <c r="D614" s="84"/>
      <c r="E614" s="84"/>
      <c r="F614" s="84"/>
      <c r="G614" s="84"/>
    </row>
    <row r="615" spans="4:7" ht="12.75">
      <c r="D615" s="84"/>
      <c r="E615" s="84"/>
      <c r="F615" s="84"/>
      <c r="G615" s="84"/>
    </row>
    <row r="616" spans="4:7" ht="12.75">
      <c r="D616" s="84"/>
      <c r="E616" s="84"/>
      <c r="F616" s="84"/>
      <c r="G616" s="84"/>
    </row>
    <row r="617" spans="4:7" ht="12.75">
      <c r="D617" s="84"/>
      <c r="E617" s="84"/>
      <c r="F617" s="84"/>
      <c r="G617" s="84"/>
    </row>
    <row r="618" spans="4:7" ht="12.75">
      <c r="D618" s="84"/>
      <c r="E618" s="84"/>
      <c r="F618" s="84"/>
      <c r="G618" s="84"/>
    </row>
    <row r="619" spans="4:7" ht="12.75">
      <c r="D619" s="84"/>
      <c r="E619" s="84"/>
      <c r="F619" s="84"/>
      <c r="G619" s="84"/>
    </row>
    <row r="620" spans="4:7" ht="12.75">
      <c r="D620" s="84"/>
      <c r="E620" s="84"/>
      <c r="F620" s="84"/>
      <c r="G620" s="84"/>
    </row>
    <row r="621" spans="4:7" ht="12.75">
      <c r="D621" s="84"/>
      <c r="E621" s="84"/>
      <c r="F621" s="84"/>
      <c r="G621" s="84"/>
    </row>
    <row r="622" spans="4:7" ht="12.75">
      <c r="D622" s="84"/>
      <c r="E622" s="84"/>
      <c r="F622" s="84"/>
      <c r="G622" s="84"/>
    </row>
    <row r="623" spans="4:7" ht="12.75">
      <c r="D623" s="84"/>
      <c r="E623" s="84"/>
      <c r="F623" s="84"/>
      <c r="G623" s="84"/>
    </row>
    <row r="624" spans="4:7" ht="12.75">
      <c r="D624" s="84"/>
      <c r="E624" s="84"/>
      <c r="F624" s="84"/>
      <c r="G624" s="84"/>
    </row>
    <row r="625" spans="4:7" ht="12.75">
      <c r="D625" s="84"/>
      <c r="E625" s="84"/>
      <c r="F625" s="84"/>
      <c r="G625" s="84"/>
    </row>
    <row r="626" spans="4:7" ht="12.75">
      <c r="D626" s="84"/>
      <c r="E626" s="84"/>
      <c r="F626" s="84"/>
      <c r="G626" s="84"/>
    </row>
    <row r="627" spans="4:7" ht="12.75">
      <c r="D627" s="84"/>
      <c r="E627" s="84"/>
      <c r="F627" s="84"/>
      <c r="G627" s="84"/>
    </row>
    <row r="628" spans="4:7" ht="12.75">
      <c r="D628" s="84"/>
      <c r="E628" s="84"/>
      <c r="F628" s="84"/>
      <c r="G628" s="84"/>
    </row>
    <row r="629" spans="4:7" ht="12.75">
      <c r="D629" s="84"/>
      <c r="E629" s="84"/>
      <c r="F629" s="84"/>
      <c r="G629" s="84"/>
    </row>
    <row r="630" spans="4:7" ht="12.75">
      <c r="D630" s="84"/>
      <c r="E630" s="84"/>
      <c r="F630" s="84"/>
      <c r="G630" s="84"/>
    </row>
    <row r="631" spans="4:7" ht="12.75">
      <c r="D631" s="84"/>
      <c r="E631" s="84"/>
      <c r="F631" s="84"/>
      <c r="G631" s="84"/>
    </row>
    <row r="632" spans="4:7" ht="12.75">
      <c r="D632" s="84"/>
      <c r="E632" s="84"/>
      <c r="F632" s="84"/>
      <c r="G632" s="84"/>
    </row>
    <row r="633" spans="4:7" ht="12.75">
      <c r="D633" s="84"/>
      <c r="E633" s="84"/>
      <c r="F633" s="84"/>
      <c r="G633" s="84"/>
    </row>
    <row r="634" spans="4:7" ht="12.75">
      <c r="D634" s="84"/>
      <c r="E634" s="84"/>
      <c r="F634" s="84"/>
      <c r="G634" s="84"/>
    </row>
    <row r="635" spans="4:7" ht="12.75">
      <c r="D635" s="84"/>
      <c r="E635" s="84"/>
      <c r="F635" s="84"/>
      <c r="G635" s="84"/>
    </row>
    <row r="636" spans="4:7" ht="12.75">
      <c r="D636" s="84"/>
      <c r="E636" s="84"/>
      <c r="F636" s="84"/>
      <c r="G636" s="84"/>
    </row>
    <row r="637" spans="4:7" ht="12.75">
      <c r="D637" s="84"/>
      <c r="E637" s="84"/>
      <c r="F637" s="84"/>
      <c r="G637" s="84"/>
    </row>
    <row r="638" spans="4:7" ht="12.75">
      <c r="D638" s="84"/>
      <c r="E638" s="84"/>
      <c r="F638" s="84"/>
      <c r="G638" s="84"/>
    </row>
    <row r="639" spans="4:7" ht="12.75">
      <c r="D639" s="84"/>
      <c r="E639" s="84"/>
      <c r="F639" s="84"/>
      <c r="G639" s="84"/>
    </row>
    <row r="640" spans="4:7" ht="12.75">
      <c r="D640" s="84"/>
      <c r="E640" s="84"/>
      <c r="F640" s="84"/>
      <c r="G640" s="84"/>
    </row>
    <row r="641" spans="4:7" ht="12.75">
      <c r="D641" s="84"/>
      <c r="E641" s="84"/>
      <c r="F641" s="84"/>
      <c r="G641" s="84"/>
    </row>
    <row r="642" spans="4:7" ht="12.75">
      <c r="D642" s="84"/>
      <c r="E642" s="84"/>
      <c r="F642" s="84"/>
      <c r="G642" s="84"/>
    </row>
    <row r="643" spans="4:7" ht="12.75">
      <c r="D643" s="84"/>
      <c r="E643" s="84"/>
      <c r="F643" s="84"/>
      <c r="G643" s="84"/>
    </row>
    <row r="644" spans="4:7" ht="12.75">
      <c r="D644" s="84"/>
      <c r="E644" s="84"/>
      <c r="F644" s="84"/>
      <c r="G644" s="84"/>
    </row>
    <row r="645" spans="4:7" ht="12.75">
      <c r="D645" s="84"/>
      <c r="E645" s="84"/>
      <c r="F645" s="84"/>
      <c r="G645" s="84"/>
    </row>
    <row r="646" spans="4:7" ht="12.75">
      <c r="D646" s="84"/>
      <c r="E646" s="84"/>
      <c r="F646" s="84"/>
      <c r="G646" s="84"/>
    </row>
    <row r="647" spans="4:7" ht="12.75">
      <c r="D647" s="84"/>
      <c r="E647" s="84"/>
      <c r="F647" s="84"/>
      <c r="G647" s="84"/>
    </row>
    <row r="648" spans="4:7" ht="12.75">
      <c r="D648" s="84"/>
      <c r="E648" s="84"/>
      <c r="F648" s="84"/>
      <c r="G648" s="84"/>
    </row>
    <row r="649" spans="4:7" ht="12.75">
      <c r="D649" s="84"/>
      <c r="E649" s="84"/>
      <c r="F649" s="84"/>
      <c r="G649" s="84"/>
    </row>
    <row r="650" spans="4:7" ht="12.75">
      <c r="D650" s="84"/>
      <c r="E650" s="84"/>
      <c r="F650" s="84"/>
      <c r="G650" s="84"/>
    </row>
    <row r="651" spans="4:7" ht="12.75">
      <c r="D651" s="84"/>
      <c r="E651" s="84"/>
      <c r="F651" s="84"/>
      <c r="G651" s="84"/>
    </row>
    <row r="652" spans="4:7" ht="12.75">
      <c r="D652" s="84"/>
      <c r="E652" s="84"/>
      <c r="F652" s="84"/>
      <c r="G652" s="84"/>
    </row>
    <row r="653" spans="4:7" ht="12.75">
      <c r="D653" s="84"/>
      <c r="E653" s="84"/>
      <c r="F653" s="84"/>
      <c r="G653" s="84"/>
    </row>
    <row r="654" spans="4:7" ht="12.75">
      <c r="D654" s="84"/>
      <c r="E654" s="84"/>
      <c r="F654" s="84"/>
      <c r="G654" s="84"/>
    </row>
    <row r="655" spans="4:7" ht="12.75">
      <c r="D655" s="84"/>
      <c r="E655" s="84"/>
      <c r="F655" s="84"/>
      <c r="G655" s="84"/>
    </row>
    <row r="656" spans="4:7" ht="12.75">
      <c r="D656" s="84"/>
      <c r="E656" s="84"/>
      <c r="F656" s="84"/>
      <c r="G656" s="84"/>
    </row>
    <row r="657" spans="4:7" ht="12.75">
      <c r="D657" s="84"/>
      <c r="E657" s="84"/>
      <c r="F657" s="84"/>
      <c r="G657" s="84"/>
    </row>
    <row r="658" spans="4:7" ht="12.75">
      <c r="D658" s="84"/>
      <c r="E658" s="84"/>
      <c r="F658" s="84"/>
      <c r="G658" s="84"/>
    </row>
    <row r="659" spans="4:7" ht="12.75">
      <c r="D659" s="84"/>
      <c r="E659" s="84"/>
      <c r="F659" s="84"/>
      <c r="G659" s="84"/>
    </row>
    <row r="660" spans="4:7" ht="12.75">
      <c r="D660" s="84"/>
      <c r="E660" s="84"/>
      <c r="F660" s="84"/>
      <c r="G660" s="84"/>
    </row>
    <row r="661" spans="4:7" ht="12.75">
      <c r="D661" s="84"/>
      <c r="E661" s="84"/>
      <c r="F661" s="84"/>
      <c r="G661" s="84"/>
    </row>
    <row r="662" spans="4:7" ht="12.75">
      <c r="D662" s="84"/>
      <c r="E662" s="84"/>
      <c r="F662" s="84"/>
      <c r="G662" s="84"/>
    </row>
    <row r="663" spans="4:7" ht="12.75">
      <c r="D663" s="84"/>
      <c r="E663" s="84"/>
      <c r="F663" s="84"/>
      <c r="G663" s="84"/>
    </row>
    <row r="664" spans="4:7" ht="12.75">
      <c r="D664" s="84"/>
      <c r="E664" s="84"/>
      <c r="F664" s="84"/>
      <c r="G664" s="84"/>
    </row>
    <row r="665" spans="4:7" ht="12.75">
      <c r="D665" s="84"/>
      <c r="E665" s="84"/>
      <c r="F665" s="84"/>
      <c r="G665" s="84"/>
    </row>
    <row r="666" spans="4:7" ht="12.75">
      <c r="D666" s="84"/>
      <c r="E666" s="84"/>
      <c r="F666" s="84"/>
      <c r="G666" s="84"/>
    </row>
    <row r="667" spans="4:7" ht="12.75">
      <c r="D667" s="84"/>
      <c r="E667" s="84"/>
      <c r="F667" s="84"/>
      <c r="G667" s="84"/>
    </row>
    <row r="668" spans="4:7" ht="12.75">
      <c r="D668" s="84"/>
      <c r="E668" s="84"/>
      <c r="F668" s="84"/>
      <c r="G668" s="84"/>
    </row>
    <row r="669" spans="4:7" ht="12.75">
      <c r="D669" s="84"/>
      <c r="E669" s="84"/>
      <c r="F669" s="84"/>
      <c r="G669" s="84"/>
    </row>
    <row r="670" spans="4:7" ht="12.75">
      <c r="D670" s="84"/>
      <c r="E670" s="84"/>
      <c r="F670" s="84"/>
      <c r="G670" s="84"/>
    </row>
    <row r="671" spans="4:7" ht="12.75">
      <c r="D671" s="84"/>
      <c r="E671" s="84"/>
      <c r="F671" s="84"/>
      <c r="G671" s="84"/>
    </row>
    <row r="672" spans="4:7" ht="12.75">
      <c r="D672" s="84"/>
      <c r="E672" s="84"/>
      <c r="F672" s="84"/>
      <c r="G672" s="84"/>
    </row>
    <row r="673" spans="4:7" ht="12.75">
      <c r="D673" s="84"/>
      <c r="E673" s="84"/>
      <c r="F673" s="84"/>
      <c r="G673" s="84"/>
    </row>
    <row r="674" spans="4:7" ht="12.75">
      <c r="D674" s="84"/>
      <c r="E674" s="84"/>
      <c r="F674" s="84"/>
      <c r="G674" s="84"/>
    </row>
    <row r="675" spans="4:7" ht="12.75">
      <c r="D675" s="84"/>
      <c r="E675" s="84"/>
      <c r="F675" s="84"/>
      <c r="G675" s="84"/>
    </row>
    <row r="676" spans="4:7" ht="12.75">
      <c r="D676" s="84"/>
      <c r="E676" s="84"/>
      <c r="F676" s="84"/>
      <c r="G676" s="84"/>
    </row>
    <row r="677" spans="4:7" ht="12.75">
      <c r="D677" s="84"/>
      <c r="E677" s="84"/>
      <c r="F677" s="84"/>
      <c r="G677" s="84"/>
    </row>
    <row r="678" spans="4:7" ht="12.75">
      <c r="D678" s="84"/>
      <c r="E678" s="84"/>
      <c r="F678" s="84"/>
      <c r="G678" s="84"/>
    </row>
    <row r="679" spans="4:7" ht="12.75">
      <c r="D679" s="84"/>
      <c r="E679" s="84"/>
      <c r="F679" s="84"/>
      <c r="G679" s="84"/>
    </row>
    <row r="680" spans="4:7" ht="12.75">
      <c r="D680" s="84"/>
      <c r="E680" s="84"/>
      <c r="F680" s="84"/>
      <c r="G680" s="84"/>
    </row>
    <row r="681" spans="4:7" ht="12.75">
      <c r="D681" s="84"/>
      <c r="E681" s="84"/>
      <c r="F681" s="84"/>
      <c r="G681" s="84"/>
    </row>
    <row r="682" spans="4:7" ht="12.75">
      <c r="D682" s="84"/>
      <c r="E682" s="84"/>
      <c r="F682" s="84"/>
      <c r="G682" s="84"/>
    </row>
    <row r="683" spans="4:7" ht="12.75">
      <c r="D683" s="84"/>
      <c r="E683" s="84"/>
      <c r="F683" s="84"/>
      <c r="G683" s="84"/>
    </row>
    <row r="684" spans="4:7" ht="12.75">
      <c r="D684" s="84"/>
      <c r="E684" s="84"/>
      <c r="F684" s="84"/>
      <c r="G684" s="84"/>
    </row>
    <row r="685" spans="4:7" ht="12.75">
      <c r="D685" s="84"/>
      <c r="E685" s="84"/>
      <c r="F685" s="84"/>
      <c r="G685" s="84"/>
    </row>
    <row r="686" spans="4:7" ht="12.75">
      <c r="D686" s="84"/>
      <c r="E686" s="84"/>
      <c r="F686" s="84"/>
      <c r="G686" s="84"/>
    </row>
    <row r="687" spans="4:7" ht="12.75">
      <c r="D687" s="84"/>
      <c r="E687" s="84"/>
      <c r="F687" s="84"/>
      <c r="G687" s="84"/>
    </row>
    <row r="688" spans="4:7" ht="12.75">
      <c r="D688" s="84"/>
      <c r="E688" s="84"/>
      <c r="F688" s="84"/>
      <c r="G688" s="84"/>
    </row>
    <row r="689" spans="4:7" ht="12.75">
      <c r="D689" s="84"/>
      <c r="E689" s="84"/>
      <c r="F689" s="84"/>
      <c r="G689" s="84"/>
    </row>
    <row r="690" spans="4:7" ht="12.75">
      <c r="D690" s="84"/>
      <c r="E690" s="84"/>
      <c r="F690" s="84"/>
      <c r="G690" s="84"/>
    </row>
    <row r="691" spans="4:7" ht="12.75">
      <c r="D691" s="84"/>
      <c r="E691" s="84"/>
      <c r="F691" s="84"/>
      <c r="G691" s="84"/>
    </row>
    <row r="692" spans="4:7" ht="12.75">
      <c r="D692" s="84"/>
      <c r="E692" s="84"/>
      <c r="F692" s="84"/>
      <c r="G692" s="84"/>
    </row>
    <row r="693" spans="4:7" ht="12.75">
      <c r="D693" s="84"/>
      <c r="E693" s="84"/>
      <c r="F693" s="84"/>
      <c r="G693" s="84"/>
    </row>
    <row r="694" spans="4:7" ht="12.75">
      <c r="D694" s="84"/>
      <c r="E694" s="84"/>
      <c r="F694" s="84"/>
      <c r="G694" s="84"/>
    </row>
    <row r="695" spans="4:7" ht="12.75">
      <c r="D695" s="84"/>
      <c r="E695" s="84"/>
      <c r="F695" s="84"/>
      <c r="G695" s="84"/>
    </row>
    <row r="696" spans="4:7" ht="12.75">
      <c r="D696" s="84"/>
      <c r="E696" s="84"/>
      <c r="F696" s="84"/>
      <c r="G696" s="84"/>
    </row>
    <row r="697" spans="4:7" ht="12.75">
      <c r="D697" s="84"/>
      <c r="E697" s="84"/>
      <c r="F697" s="84"/>
      <c r="G697" s="84"/>
    </row>
    <row r="698" spans="4:7" ht="12.75">
      <c r="D698" s="84"/>
      <c r="E698" s="84"/>
      <c r="F698" s="84"/>
      <c r="G698" s="84"/>
    </row>
    <row r="699" spans="4:7" ht="12.75">
      <c r="D699" s="84"/>
      <c r="E699" s="84"/>
      <c r="F699" s="84"/>
      <c r="G699" s="84"/>
    </row>
    <row r="700" spans="4:7" ht="12.75">
      <c r="D700" s="84"/>
      <c r="E700" s="84"/>
      <c r="F700" s="84"/>
      <c r="G700" s="84"/>
    </row>
    <row r="701" spans="4:7" ht="12.75">
      <c r="D701" s="84"/>
      <c r="E701" s="84"/>
      <c r="F701" s="84"/>
      <c r="G701" s="84"/>
    </row>
    <row r="702" spans="4:7" ht="12.75">
      <c r="D702" s="84"/>
      <c r="E702" s="84"/>
      <c r="F702" s="84"/>
      <c r="G702" s="84"/>
    </row>
    <row r="703" spans="4:7" ht="12.75">
      <c r="D703" s="84"/>
      <c r="E703" s="84"/>
      <c r="F703" s="84"/>
      <c r="G703" s="84"/>
    </row>
    <row r="704" spans="4:7" ht="12.75">
      <c r="D704" s="84"/>
      <c r="E704" s="84"/>
      <c r="F704" s="84"/>
      <c r="G704" s="84"/>
    </row>
    <row r="705" spans="4:7" ht="12.75">
      <c r="D705" s="84"/>
      <c r="E705" s="84"/>
      <c r="F705" s="84"/>
      <c r="G705" s="84"/>
    </row>
    <row r="706" spans="4:7" ht="12.75">
      <c r="D706" s="84"/>
      <c r="E706" s="84"/>
      <c r="F706" s="84"/>
      <c r="G706" s="84"/>
    </row>
    <row r="707" spans="4:7" ht="12.75">
      <c r="D707" s="84"/>
      <c r="E707" s="84"/>
      <c r="F707" s="84"/>
      <c r="G707" s="84"/>
    </row>
    <row r="708" spans="4:7" ht="12.75">
      <c r="D708" s="84"/>
      <c r="E708" s="84"/>
      <c r="F708" s="84"/>
      <c r="G708" s="84"/>
    </row>
    <row r="709" spans="4:7" ht="12.75">
      <c r="D709" s="84"/>
      <c r="E709" s="84"/>
      <c r="F709" s="84"/>
      <c r="G709" s="84"/>
    </row>
    <row r="710" spans="4:7" ht="12.75">
      <c r="D710" s="84"/>
      <c r="E710" s="84"/>
      <c r="F710" s="84"/>
      <c r="G710" s="84"/>
    </row>
    <row r="711" spans="4:7" ht="12.75">
      <c r="D711" s="84"/>
      <c r="E711" s="84"/>
      <c r="F711" s="84"/>
      <c r="G711" s="84"/>
    </row>
    <row r="712" spans="4:7" ht="12.75">
      <c r="D712" s="84"/>
      <c r="E712" s="84"/>
      <c r="F712" s="84"/>
      <c r="G712" s="84"/>
    </row>
    <row r="713" spans="4:7" ht="12.75">
      <c r="D713" s="84"/>
      <c r="E713" s="84"/>
      <c r="F713" s="84"/>
      <c r="G713" s="84"/>
    </row>
    <row r="714" spans="4:7" ht="12.75">
      <c r="D714" s="84"/>
      <c r="E714" s="84"/>
      <c r="F714" s="84"/>
      <c r="G714" s="84"/>
    </row>
    <row r="715" spans="4:7" ht="12.75">
      <c r="D715" s="84"/>
      <c r="E715" s="84"/>
      <c r="F715" s="84"/>
      <c r="G715" s="84"/>
    </row>
    <row r="716" spans="4:7" ht="12.75">
      <c r="D716" s="84"/>
      <c r="E716" s="84"/>
      <c r="F716" s="84"/>
      <c r="G716" s="84"/>
    </row>
    <row r="717" spans="4:7" ht="12.75">
      <c r="D717" s="84"/>
      <c r="E717" s="84"/>
      <c r="F717" s="84"/>
      <c r="G717" s="84"/>
    </row>
    <row r="718" spans="4:7" ht="12.75">
      <c r="D718" s="84"/>
      <c r="E718" s="84"/>
      <c r="F718" s="84"/>
      <c r="G718" s="84"/>
    </row>
    <row r="719" spans="4:7" ht="12.75">
      <c r="D719" s="84"/>
      <c r="E719" s="84"/>
      <c r="F719" s="84"/>
      <c r="G719" s="84"/>
    </row>
    <row r="720" spans="4:7" ht="12.75">
      <c r="D720" s="84"/>
      <c r="E720" s="84"/>
      <c r="F720" s="84"/>
      <c r="G720" s="84"/>
    </row>
    <row r="721" spans="4:7" ht="12.75">
      <c r="D721" s="84"/>
      <c r="E721" s="84"/>
      <c r="F721" s="84"/>
      <c r="G721" s="84"/>
    </row>
    <row r="722" spans="4:7" ht="12.75">
      <c r="D722" s="84"/>
      <c r="E722" s="84"/>
      <c r="F722" s="84"/>
      <c r="G722" s="84"/>
    </row>
    <row r="723" spans="4:7" ht="12.75">
      <c r="D723" s="84"/>
      <c r="E723" s="84"/>
      <c r="F723" s="84"/>
      <c r="G723" s="84"/>
    </row>
    <row r="724" spans="4:7" ht="12.75">
      <c r="D724" s="84"/>
      <c r="E724" s="84"/>
      <c r="F724" s="84"/>
      <c r="G724" s="84"/>
    </row>
    <row r="725" spans="4:7" ht="12.75">
      <c r="D725" s="84"/>
      <c r="E725" s="84"/>
      <c r="F725" s="84"/>
      <c r="G725" s="84"/>
    </row>
    <row r="726" spans="4:7" ht="12.75">
      <c r="D726" s="84"/>
      <c r="E726" s="84"/>
      <c r="F726" s="84"/>
      <c r="G726" s="84"/>
    </row>
    <row r="727" spans="4:7" ht="12.75">
      <c r="D727" s="84"/>
      <c r="E727" s="84"/>
      <c r="F727" s="84"/>
      <c r="G727" s="84"/>
    </row>
    <row r="728" spans="4:7" ht="12.75">
      <c r="D728" s="84"/>
      <c r="E728" s="84"/>
      <c r="F728" s="84"/>
      <c r="G728" s="84"/>
    </row>
    <row r="729" spans="4:7" ht="12.75">
      <c r="D729" s="84"/>
      <c r="E729" s="84"/>
      <c r="F729" s="84"/>
      <c r="G729" s="84"/>
    </row>
    <row r="730" spans="4:7" ht="12.75">
      <c r="D730" s="84"/>
      <c r="E730" s="84"/>
      <c r="F730" s="84"/>
      <c r="G730" s="84"/>
    </row>
    <row r="731" spans="4:7" ht="12.75">
      <c r="D731" s="84"/>
      <c r="E731" s="84"/>
      <c r="F731" s="84"/>
      <c r="G731" s="84"/>
    </row>
    <row r="732" spans="4:7" ht="12.75">
      <c r="D732" s="84"/>
      <c r="E732" s="84"/>
      <c r="F732" s="84"/>
      <c r="G732" s="84"/>
    </row>
    <row r="733" spans="4:7" ht="12.75">
      <c r="D733" s="84"/>
      <c r="E733" s="84"/>
      <c r="F733" s="84"/>
      <c r="G733" s="84"/>
    </row>
    <row r="734" spans="4:7" ht="12.75">
      <c r="D734" s="84"/>
      <c r="E734" s="84"/>
      <c r="F734" s="84"/>
      <c r="G734" s="84"/>
    </row>
    <row r="735" spans="4:7" ht="12.75">
      <c r="D735" s="84"/>
      <c r="E735" s="84"/>
      <c r="F735" s="84"/>
      <c r="G735" s="84"/>
    </row>
    <row r="736" spans="4:7" ht="12.75">
      <c r="D736" s="84"/>
      <c r="E736" s="84"/>
      <c r="F736" s="84"/>
      <c r="G736" s="84"/>
    </row>
    <row r="737" spans="4:7" ht="12.75">
      <c r="D737" s="84"/>
      <c r="E737" s="84"/>
      <c r="F737" s="84"/>
      <c r="G737" s="84"/>
    </row>
    <row r="738" spans="4:7" ht="12.75">
      <c r="D738" s="84"/>
      <c r="E738" s="84"/>
      <c r="F738" s="84"/>
      <c r="G738" s="84"/>
    </row>
    <row r="739" spans="4:7" ht="12.75">
      <c r="D739" s="84"/>
      <c r="E739" s="84"/>
      <c r="F739" s="84"/>
      <c r="G739" s="84"/>
    </row>
    <row r="740" spans="4:7" ht="12.75">
      <c r="D740" s="84"/>
      <c r="E740" s="84"/>
      <c r="F740" s="84"/>
      <c r="G740" s="84"/>
    </row>
    <row r="741" spans="4:7" ht="12.75">
      <c r="D741" s="84"/>
      <c r="E741" s="84"/>
      <c r="F741" s="84"/>
      <c r="G741" s="84"/>
    </row>
    <row r="742" spans="4:7" ht="12.75">
      <c r="D742" s="84"/>
      <c r="E742" s="84"/>
      <c r="F742" s="84"/>
      <c r="G742" s="84"/>
    </row>
    <row r="743" spans="4:7" ht="12.75">
      <c r="D743" s="84"/>
      <c r="E743" s="84"/>
      <c r="F743" s="84"/>
      <c r="G743" s="84"/>
    </row>
    <row r="744" spans="4:7" ht="12.75">
      <c r="D744" s="84"/>
      <c r="E744" s="84"/>
      <c r="F744" s="84"/>
      <c r="G744" s="84"/>
    </row>
    <row r="745" spans="4:7" ht="12.75">
      <c r="D745" s="84"/>
      <c r="E745" s="84"/>
      <c r="F745" s="84"/>
      <c r="G745" s="84"/>
    </row>
    <row r="746" spans="4:7" ht="12.75">
      <c r="D746" s="84"/>
      <c r="E746" s="84"/>
      <c r="F746" s="84"/>
      <c r="G746" s="84"/>
    </row>
    <row r="747" spans="4:7" ht="12.75">
      <c r="D747" s="84"/>
      <c r="E747" s="84"/>
      <c r="F747" s="84"/>
      <c r="G747" s="84"/>
    </row>
    <row r="748" spans="4:7" ht="12.75">
      <c r="D748" s="84"/>
      <c r="E748" s="84"/>
      <c r="F748" s="84"/>
      <c r="G748" s="84"/>
    </row>
    <row r="749" spans="4:7" ht="12.75">
      <c r="D749" s="84"/>
      <c r="E749" s="84"/>
      <c r="F749" s="84"/>
      <c r="G749" s="84"/>
    </row>
    <row r="750" spans="4:7" ht="12.75">
      <c r="D750" s="84"/>
      <c r="E750" s="84"/>
      <c r="F750" s="84"/>
      <c r="G750" s="84"/>
    </row>
    <row r="751" spans="4:7" ht="12.75">
      <c r="D751" s="84"/>
      <c r="E751" s="84"/>
      <c r="F751" s="84"/>
      <c r="G751" s="84"/>
    </row>
    <row r="752" spans="4:7" ht="12.75">
      <c r="D752" s="84"/>
      <c r="E752" s="84"/>
      <c r="F752" s="84"/>
      <c r="G752" s="84"/>
    </row>
    <row r="753" spans="4:7" ht="12.75">
      <c r="D753" s="84"/>
      <c r="E753" s="84"/>
      <c r="F753" s="84"/>
      <c r="G753" s="84"/>
    </row>
    <row r="754" spans="4:7" ht="12.75">
      <c r="D754" s="84"/>
      <c r="E754" s="84"/>
      <c r="F754" s="84"/>
      <c r="G754" s="84"/>
    </row>
    <row r="755" spans="4:7" ht="12.75">
      <c r="D755" s="84"/>
      <c r="E755" s="84"/>
      <c r="F755" s="84"/>
      <c r="G755" s="84"/>
    </row>
    <row r="756" spans="4:7" ht="12.75">
      <c r="D756" s="84"/>
      <c r="E756" s="84"/>
      <c r="F756" s="84"/>
      <c r="G756" s="84"/>
    </row>
    <row r="757" spans="4:7" ht="12.75">
      <c r="D757" s="84"/>
      <c r="E757" s="84"/>
      <c r="F757" s="84"/>
      <c r="G757" s="84"/>
    </row>
    <row r="758" spans="4:7" ht="12.75">
      <c r="D758" s="84"/>
      <c r="E758" s="84"/>
      <c r="F758" s="84"/>
      <c r="G758" s="84"/>
    </row>
    <row r="759" spans="4:7" ht="12.75">
      <c r="D759" s="84"/>
      <c r="E759" s="84"/>
      <c r="F759" s="84"/>
      <c r="G759" s="84"/>
    </row>
    <row r="760" spans="4:7" ht="12.75">
      <c r="D760" s="84"/>
      <c r="E760" s="84"/>
      <c r="F760" s="84"/>
      <c r="G760" s="84"/>
    </row>
    <row r="761" spans="4:7" ht="12.75">
      <c r="D761" s="84"/>
      <c r="E761" s="84"/>
      <c r="F761" s="84"/>
      <c r="G761" s="84"/>
    </row>
    <row r="762" spans="4:7" ht="12.75">
      <c r="D762" s="84"/>
      <c r="E762" s="84"/>
      <c r="F762" s="84"/>
      <c r="G762" s="84"/>
    </row>
    <row r="763" spans="4:7" ht="12.75">
      <c r="D763" s="84"/>
      <c r="E763" s="84"/>
      <c r="F763" s="84"/>
      <c r="G763" s="84"/>
    </row>
    <row r="764" spans="4:7" ht="12.75">
      <c r="D764" s="84"/>
      <c r="E764" s="84"/>
      <c r="F764" s="84"/>
      <c r="G764" s="84"/>
    </row>
    <row r="765" spans="4:7" ht="12.75">
      <c r="D765" s="84"/>
      <c r="E765" s="84"/>
      <c r="F765" s="84"/>
      <c r="G765" s="84"/>
    </row>
    <row r="766" spans="4:7" ht="12.75">
      <c r="D766" s="84"/>
      <c r="E766" s="84"/>
      <c r="F766" s="84"/>
      <c r="G766" s="84"/>
    </row>
    <row r="767" spans="4:7" ht="12.75">
      <c r="D767" s="84"/>
      <c r="E767" s="84"/>
      <c r="F767" s="84"/>
      <c r="G767" s="84"/>
    </row>
    <row r="768" spans="4:7" ht="12.75">
      <c r="D768" s="84"/>
      <c r="E768" s="84"/>
      <c r="F768" s="84"/>
      <c r="G768" s="84"/>
    </row>
    <row r="769" spans="4:7" ht="12.75">
      <c r="D769" s="84"/>
      <c r="E769" s="84"/>
      <c r="F769" s="84"/>
      <c r="G769" s="84"/>
    </row>
    <row r="770" spans="4:7" ht="12.75">
      <c r="D770" s="84"/>
      <c r="E770" s="84"/>
      <c r="F770" s="84"/>
      <c r="G770" s="84"/>
    </row>
    <row r="771" spans="4:7" ht="12.75">
      <c r="D771" s="84"/>
      <c r="E771" s="84"/>
      <c r="F771" s="84"/>
      <c r="G771" s="84"/>
    </row>
    <row r="772" spans="4:7" ht="12.75">
      <c r="D772" s="84"/>
      <c r="E772" s="84"/>
      <c r="F772" s="84"/>
      <c r="G772" s="84"/>
    </row>
    <row r="773" spans="4:7" ht="12.75">
      <c r="D773" s="84"/>
      <c r="E773" s="84"/>
      <c r="F773" s="84"/>
      <c r="G773" s="84"/>
    </row>
    <row r="774" spans="4:7" ht="12.75">
      <c r="D774" s="84"/>
      <c r="E774" s="84"/>
      <c r="F774" s="84"/>
      <c r="G774" s="84"/>
    </row>
    <row r="775" spans="4:7" ht="12.75">
      <c r="D775" s="84"/>
      <c r="E775" s="84"/>
      <c r="F775" s="84"/>
      <c r="G775" s="84"/>
    </row>
    <row r="776" spans="4:7" ht="12.75">
      <c r="D776" s="84"/>
      <c r="E776" s="84"/>
      <c r="F776" s="84"/>
      <c r="G776" s="84"/>
    </row>
    <row r="777" spans="4:7" ht="12.75">
      <c r="D777" s="84"/>
      <c r="E777" s="84"/>
      <c r="F777" s="84"/>
      <c r="G777" s="84"/>
    </row>
    <row r="778" spans="4:7" ht="12.75">
      <c r="D778" s="84"/>
      <c r="E778" s="84"/>
      <c r="F778" s="84"/>
      <c r="G778" s="84"/>
    </row>
    <row r="779" spans="4:7" ht="12.75">
      <c r="D779" s="84"/>
      <c r="E779" s="84"/>
      <c r="F779" s="84"/>
      <c r="G779" s="84"/>
    </row>
    <row r="780" spans="4:7" ht="12.75">
      <c r="D780" s="84"/>
      <c r="E780" s="84"/>
      <c r="F780" s="84"/>
      <c r="G780" s="84"/>
    </row>
    <row r="781" spans="4:7" ht="12.75">
      <c r="D781" s="84"/>
      <c r="E781" s="84"/>
      <c r="F781" s="84"/>
      <c r="G781" s="84"/>
    </row>
    <row r="782" spans="4:7" ht="12.75">
      <c r="D782" s="84"/>
      <c r="E782" s="84"/>
      <c r="F782" s="84"/>
      <c r="G782" s="84"/>
    </row>
    <row r="783" spans="4:7" ht="12.75">
      <c r="D783" s="84"/>
      <c r="E783" s="84"/>
      <c r="F783" s="84"/>
      <c r="G783" s="84"/>
    </row>
    <row r="784" spans="4:7" ht="12.75">
      <c r="D784" s="84"/>
      <c r="E784" s="84"/>
      <c r="F784" s="84"/>
      <c r="G784" s="84"/>
    </row>
    <row r="785" spans="4:7" ht="12.75">
      <c r="D785" s="84"/>
      <c r="E785" s="84"/>
      <c r="F785" s="84"/>
      <c r="G785" s="84"/>
    </row>
    <row r="786" spans="4:7" ht="12.75">
      <c r="D786" s="84"/>
      <c r="E786" s="84"/>
      <c r="F786" s="84"/>
      <c r="G786" s="84"/>
    </row>
    <row r="787" spans="4:7" ht="12.75">
      <c r="D787" s="84"/>
      <c r="E787" s="84"/>
      <c r="F787" s="84"/>
      <c r="G787" s="84"/>
    </row>
    <row r="788" spans="4:7" ht="12.75">
      <c r="D788" s="84"/>
      <c r="E788" s="84"/>
      <c r="F788" s="84"/>
      <c r="G788" s="84"/>
    </row>
    <row r="789" spans="4:7" ht="12.75">
      <c r="D789" s="84"/>
      <c r="E789" s="84"/>
      <c r="F789" s="84"/>
      <c r="G789" s="84"/>
    </row>
    <row r="790" spans="4:7" ht="12.75">
      <c r="D790" s="84"/>
      <c r="E790" s="84"/>
      <c r="F790" s="84"/>
      <c r="G790" s="84"/>
    </row>
    <row r="791" spans="4:7" ht="12.75">
      <c r="D791" s="84"/>
      <c r="E791" s="84"/>
      <c r="F791" s="84"/>
      <c r="G791" s="84"/>
    </row>
    <row r="792" spans="4:7" ht="12.75">
      <c r="D792" s="84"/>
      <c r="E792" s="84"/>
      <c r="F792" s="84"/>
      <c r="G792" s="84"/>
    </row>
    <row r="793" spans="4:7" ht="12.75">
      <c r="D793" s="84"/>
      <c r="E793" s="84"/>
      <c r="F793" s="84"/>
      <c r="G793" s="84"/>
    </row>
    <row r="794" spans="4:7" ht="12.75">
      <c r="D794" s="84"/>
      <c r="E794" s="84"/>
      <c r="F794" s="84"/>
      <c r="G794" s="84"/>
    </row>
    <row r="795" spans="4:7" ht="12.75">
      <c r="D795" s="84"/>
      <c r="E795" s="84"/>
      <c r="F795" s="84"/>
      <c r="G795" s="84"/>
    </row>
    <row r="796" spans="4:7" ht="12.75">
      <c r="D796" s="84"/>
      <c r="E796" s="84"/>
      <c r="F796" s="84"/>
      <c r="G796" s="84"/>
    </row>
    <row r="797" spans="4:7" ht="12.75">
      <c r="D797" s="84"/>
      <c r="E797" s="84"/>
      <c r="F797" s="84"/>
      <c r="G797" s="84"/>
    </row>
    <row r="798" spans="4:7" ht="12.75">
      <c r="D798" s="84"/>
      <c r="E798" s="84"/>
      <c r="F798" s="84"/>
      <c r="G798" s="84"/>
    </row>
    <row r="799" spans="4:7" ht="12.75">
      <c r="D799" s="84"/>
      <c r="E799" s="84"/>
      <c r="F799" s="84"/>
      <c r="G799" s="84"/>
    </row>
    <row r="800" spans="4:7" ht="12.75">
      <c r="D800" s="84"/>
      <c r="E800" s="84"/>
      <c r="F800" s="84"/>
      <c r="G800" s="84"/>
    </row>
    <row r="801" spans="4:7" ht="12.75">
      <c r="D801" s="84"/>
      <c r="E801" s="84"/>
      <c r="F801" s="84"/>
      <c r="G801" s="84"/>
    </row>
    <row r="802" spans="4:7" ht="12.75">
      <c r="D802" s="84"/>
      <c r="E802" s="84"/>
      <c r="F802" s="84"/>
      <c r="G802" s="84"/>
    </row>
    <row r="803" spans="4:7" ht="12.75">
      <c r="D803" s="84"/>
      <c r="E803" s="84"/>
      <c r="F803" s="84"/>
      <c r="G803" s="84"/>
    </row>
    <row r="804" spans="4:7" ht="12.75">
      <c r="D804" s="84"/>
      <c r="E804" s="84"/>
      <c r="F804" s="84"/>
      <c r="G804" s="84"/>
    </row>
    <row r="805" spans="4:7" ht="12.75">
      <c r="D805" s="84"/>
      <c r="E805" s="84"/>
      <c r="F805" s="84"/>
      <c r="G805" s="84"/>
    </row>
    <row r="806" spans="4:7" ht="12.75">
      <c r="D806" s="84"/>
      <c r="E806" s="84"/>
      <c r="F806" s="84"/>
      <c r="G806" s="84"/>
    </row>
    <row r="807" spans="4:7" ht="12.75">
      <c r="D807" s="84"/>
      <c r="E807" s="84"/>
      <c r="F807" s="84"/>
      <c r="G807" s="84"/>
    </row>
    <row r="808" spans="4:7" ht="12.75">
      <c r="D808" s="84"/>
      <c r="E808" s="84"/>
      <c r="F808" s="84"/>
      <c r="G808" s="84"/>
    </row>
    <row r="809" spans="4:7" ht="12.75">
      <c r="D809" s="84"/>
      <c r="E809" s="84"/>
      <c r="F809" s="84"/>
      <c r="G809" s="84"/>
    </row>
    <row r="810" spans="4:7" ht="12.75">
      <c r="D810" s="84"/>
      <c r="E810" s="84"/>
      <c r="F810" s="84"/>
      <c r="G810" s="84"/>
    </row>
    <row r="811" spans="4:7" ht="12.75">
      <c r="D811" s="84"/>
      <c r="E811" s="84"/>
      <c r="F811" s="84"/>
      <c r="G811" s="84"/>
    </row>
    <row r="812" spans="4:7" ht="12.75">
      <c r="D812" s="84"/>
      <c r="E812" s="84"/>
      <c r="F812" s="84"/>
      <c r="G812" s="84"/>
    </row>
    <row r="813" spans="4:7" ht="12.75">
      <c r="D813" s="84"/>
      <c r="E813" s="84"/>
      <c r="F813" s="84"/>
      <c r="G813" s="84"/>
    </row>
    <row r="814" spans="4:7" ht="12.75">
      <c r="D814" s="84"/>
      <c r="E814" s="84"/>
      <c r="F814" s="84"/>
      <c r="G814" s="84"/>
    </row>
    <row r="815" spans="4:7" ht="12.75">
      <c r="D815" s="84"/>
      <c r="E815" s="84"/>
      <c r="F815" s="84"/>
      <c r="G815" s="84"/>
    </row>
    <row r="816" spans="4:7" ht="12.75">
      <c r="D816" s="84"/>
      <c r="E816" s="84"/>
      <c r="F816" s="84"/>
      <c r="G816" s="84"/>
    </row>
    <row r="817" spans="4:7" ht="12.75">
      <c r="D817" s="84"/>
      <c r="E817" s="84"/>
      <c r="F817" s="84"/>
      <c r="G817" s="84"/>
    </row>
    <row r="818" spans="4:7" ht="12.75">
      <c r="D818" s="84"/>
      <c r="E818" s="84"/>
      <c r="F818" s="84"/>
      <c r="G818" s="84"/>
    </row>
    <row r="819" spans="4:7" ht="12.75">
      <c r="D819" s="84"/>
      <c r="E819" s="84"/>
      <c r="F819" s="84"/>
      <c r="G819" s="84"/>
    </row>
    <row r="820" spans="4:7" ht="12.75">
      <c r="D820" s="84"/>
      <c r="E820" s="84"/>
      <c r="F820" s="84"/>
      <c r="G820" s="84"/>
    </row>
    <row r="821" spans="4:7" ht="12.75">
      <c r="D821" s="84"/>
      <c r="E821" s="84"/>
      <c r="F821" s="84"/>
      <c r="G821" s="84"/>
    </row>
    <row r="822" spans="4:7" ht="12.75">
      <c r="D822" s="84"/>
      <c r="E822" s="84"/>
      <c r="F822" s="84"/>
      <c r="G822" s="84"/>
    </row>
    <row r="823" spans="4:7" ht="12.75">
      <c r="D823" s="84"/>
      <c r="E823" s="84"/>
      <c r="F823" s="84"/>
      <c r="G823" s="84"/>
    </row>
    <row r="824" spans="4:7" ht="12.75">
      <c r="D824" s="84"/>
      <c r="E824" s="84"/>
      <c r="F824" s="84"/>
      <c r="G824" s="84"/>
    </row>
    <row r="825" spans="4:7" ht="12.75">
      <c r="D825" s="84"/>
      <c r="E825" s="84"/>
      <c r="F825" s="84"/>
      <c r="G825" s="84"/>
    </row>
    <row r="826" spans="4:7" ht="12.75">
      <c r="D826" s="84"/>
      <c r="E826" s="84"/>
      <c r="F826" s="84"/>
      <c r="G826" s="84"/>
    </row>
    <row r="827" spans="4:7" ht="12.75">
      <c r="D827" s="84"/>
      <c r="E827" s="84"/>
      <c r="F827" s="84"/>
      <c r="G827" s="84"/>
    </row>
    <row r="828" spans="4:7" ht="12.75">
      <c r="D828" s="84"/>
      <c r="E828" s="84"/>
      <c r="F828" s="84"/>
      <c r="G828" s="84"/>
    </row>
    <row r="829" spans="4:7" ht="12.75">
      <c r="D829" s="84"/>
      <c r="E829" s="84"/>
      <c r="F829" s="84"/>
      <c r="G829" s="84"/>
    </row>
    <row r="830" spans="4:7" ht="12.75">
      <c r="D830" s="84"/>
      <c r="E830" s="84"/>
      <c r="F830" s="84"/>
      <c r="G830" s="84"/>
    </row>
    <row r="831" spans="4:7" ht="12.75">
      <c r="D831" s="84"/>
      <c r="E831" s="84"/>
      <c r="F831" s="84"/>
      <c r="G831" s="84"/>
    </row>
    <row r="832" spans="4:7" ht="12.75">
      <c r="D832" s="84"/>
      <c r="E832" s="84"/>
      <c r="F832" s="84"/>
      <c r="G832" s="84"/>
    </row>
    <row r="833" spans="4:7" ht="12.75">
      <c r="D833" s="84"/>
      <c r="E833" s="84"/>
      <c r="F833" s="84"/>
      <c r="G833" s="84"/>
    </row>
    <row r="834" spans="4:7" ht="12.75">
      <c r="D834" s="84"/>
      <c r="E834" s="84"/>
      <c r="F834" s="84"/>
      <c r="G834" s="84"/>
    </row>
    <row r="835" spans="4:7" ht="12.75">
      <c r="D835" s="84"/>
      <c r="E835" s="84"/>
      <c r="F835" s="84"/>
      <c r="G835" s="84"/>
    </row>
    <row r="836" spans="4:7" ht="12.75">
      <c r="D836" s="84"/>
      <c r="E836" s="84"/>
      <c r="F836" s="84"/>
      <c r="G836" s="84"/>
    </row>
    <row r="837" spans="4:7" ht="12.75">
      <c r="D837" s="84"/>
      <c r="E837" s="84"/>
      <c r="F837" s="84"/>
      <c r="G837" s="84"/>
    </row>
    <row r="838" spans="4:7" ht="12.75">
      <c r="D838" s="84"/>
      <c r="E838" s="84"/>
      <c r="F838" s="84"/>
      <c r="G838" s="84"/>
    </row>
    <row r="839" spans="4:7" ht="12.75">
      <c r="D839" s="84"/>
      <c r="E839" s="84"/>
      <c r="F839" s="84"/>
      <c r="G839" s="84"/>
    </row>
    <row r="840" spans="4:7" ht="12.75">
      <c r="D840" s="84"/>
      <c r="E840" s="84"/>
      <c r="F840" s="84"/>
      <c r="G840" s="84"/>
    </row>
    <row r="841" spans="4:7" ht="12.75">
      <c r="D841" s="84"/>
      <c r="E841" s="84"/>
      <c r="F841" s="84"/>
      <c r="G841" s="84"/>
    </row>
    <row r="842" spans="4:7" ht="12.75">
      <c r="D842" s="84"/>
      <c r="E842" s="84"/>
      <c r="F842" s="84"/>
      <c r="G842" s="84"/>
    </row>
    <row r="843" spans="4:7" ht="12.75">
      <c r="D843" s="84"/>
      <c r="E843" s="84"/>
      <c r="F843" s="84"/>
      <c r="G843" s="84"/>
    </row>
    <row r="844" spans="4:7" ht="12.75">
      <c r="D844" s="84"/>
      <c r="E844" s="84"/>
      <c r="F844" s="84"/>
      <c r="G844" s="84"/>
    </row>
    <row r="845" spans="4:7" ht="12.75">
      <c r="D845" s="84"/>
      <c r="E845" s="84"/>
      <c r="F845" s="84"/>
      <c r="G845" s="84"/>
    </row>
    <row r="846" spans="4:7" ht="12.75">
      <c r="D846" s="84"/>
      <c r="E846" s="84"/>
      <c r="F846" s="84"/>
      <c r="G846" s="84"/>
    </row>
    <row r="847" spans="4:7" ht="12.75">
      <c r="D847" s="84"/>
      <c r="E847" s="84"/>
      <c r="F847" s="84"/>
      <c r="G847" s="84"/>
    </row>
    <row r="848" spans="4:7" ht="12.75">
      <c r="D848" s="84"/>
      <c r="E848" s="84"/>
      <c r="F848" s="84"/>
      <c r="G848" s="84"/>
    </row>
    <row r="849" spans="4:7" ht="12.75">
      <c r="D849" s="84"/>
      <c r="E849" s="84"/>
      <c r="F849" s="84"/>
      <c r="G849" s="84"/>
    </row>
    <row r="850" spans="4:7" ht="12.75">
      <c r="D850" s="84"/>
      <c r="E850" s="84"/>
      <c r="F850" s="84"/>
      <c r="G850" s="84"/>
    </row>
    <row r="851" spans="4:7" ht="12.75">
      <c r="D851" s="84"/>
      <c r="E851" s="84"/>
      <c r="F851" s="84"/>
      <c r="G851" s="84"/>
    </row>
    <row r="852" spans="4:7" ht="12.75">
      <c r="D852" s="84"/>
      <c r="E852" s="84"/>
      <c r="F852" s="84"/>
      <c r="G852" s="84"/>
    </row>
    <row r="853" spans="4:7" ht="12.75">
      <c r="D853" s="84"/>
      <c r="E853" s="84"/>
      <c r="F853" s="84"/>
      <c r="G853" s="84"/>
    </row>
    <row r="854" spans="4:7" ht="12.75">
      <c r="D854" s="84"/>
      <c r="E854" s="84"/>
      <c r="F854" s="84"/>
      <c r="G854" s="84"/>
    </row>
    <row r="855" spans="4:7" ht="12.75">
      <c r="D855" s="84"/>
      <c r="E855" s="84"/>
      <c r="F855" s="84"/>
      <c r="G855" s="84"/>
    </row>
    <row r="856" spans="4:7" ht="12.75">
      <c r="D856" s="84"/>
      <c r="E856" s="84"/>
      <c r="F856" s="84"/>
      <c r="G856" s="84"/>
    </row>
    <row r="857" spans="4:7" ht="12.75">
      <c r="D857" s="84"/>
      <c r="E857" s="84"/>
      <c r="F857" s="84"/>
      <c r="G857" s="84"/>
    </row>
    <row r="858" spans="4:7" ht="12.75">
      <c r="D858" s="84"/>
      <c r="E858" s="84"/>
      <c r="F858" s="84"/>
      <c r="G858" s="84"/>
    </row>
    <row r="859" spans="4:7" ht="12.75">
      <c r="D859" s="84"/>
      <c r="E859" s="84"/>
      <c r="F859" s="84"/>
      <c r="G859" s="84"/>
    </row>
    <row r="860" spans="4:7" ht="12.75">
      <c r="D860" s="84"/>
      <c r="E860" s="84"/>
      <c r="F860" s="84"/>
      <c r="G860" s="84"/>
    </row>
    <row r="861" spans="4:7" ht="12.75">
      <c r="D861" s="84"/>
      <c r="E861" s="84"/>
      <c r="F861" s="84"/>
      <c r="G861" s="84"/>
    </row>
    <row r="862" spans="4:7" ht="12.75">
      <c r="D862" s="84"/>
      <c r="E862" s="84"/>
      <c r="F862" s="84"/>
      <c r="G862" s="84"/>
    </row>
    <row r="863" spans="4:7" ht="12.75">
      <c r="D863" s="84"/>
      <c r="E863" s="84"/>
      <c r="F863" s="84"/>
      <c r="G863" s="84"/>
    </row>
    <row r="864" spans="4:7" ht="12.75">
      <c r="D864" s="84"/>
      <c r="E864" s="84"/>
      <c r="F864" s="84"/>
      <c r="G864" s="84"/>
    </row>
    <row r="865" spans="4:7" ht="12.75">
      <c r="D865" s="84"/>
      <c r="E865" s="84"/>
      <c r="F865" s="84"/>
      <c r="G865" s="84"/>
    </row>
    <row r="866" spans="4:7" ht="12.75">
      <c r="D866" s="84"/>
      <c r="E866" s="84"/>
      <c r="F866" s="84"/>
      <c r="G866" s="84"/>
    </row>
    <row r="867" spans="4:7" ht="12.75">
      <c r="D867" s="84"/>
      <c r="E867" s="84"/>
      <c r="F867" s="84"/>
      <c r="G867" s="84"/>
    </row>
    <row r="868" spans="4:7" ht="12.75">
      <c r="D868" s="84"/>
      <c r="E868" s="84"/>
      <c r="F868" s="84"/>
      <c r="G868" s="84"/>
    </row>
    <row r="869" spans="4:7" ht="12.75">
      <c r="D869" s="84"/>
      <c r="E869" s="84"/>
      <c r="F869" s="84"/>
      <c r="G869" s="84"/>
    </row>
    <row r="870" spans="4:7" ht="12.75">
      <c r="D870" s="84"/>
      <c r="E870" s="84"/>
      <c r="F870" s="84"/>
      <c r="G870" s="84"/>
    </row>
    <row r="871" spans="4:7" ht="12.75">
      <c r="D871" s="84"/>
      <c r="E871" s="84"/>
      <c r="F871" s="84"/>
      <c r="G871" s="84"/>
    </row>
    <row r="872" spans="4:7" ht="12.75">
      <c r="D872" s="84"/>
      <c r="E872" s="84"/>
      <c r="F872" s="84"/>
      <c r="G872" s="84"/>
    </row>
    <row r="873" spans="4:7" ht="12.75">
      <c r="D873" s="84"/>
      <c r="E873" s="84"/>
      <c r="F873" s="84"/>
      <c r="G873" s="84"/>
    </row>
    <row r="874" spans="4:7" ht="12.75">
      <c r="D874" s="84"/>
      <c r="E874" s="84"/>
      <c r="F874" s="84"/>
      <c r="G874" s="84"/>
    </row>
    <row r="875" spans="4:7" ht="12.75">
      <c r="D875" s="84"/>
      <c r="E875" s="84"/>
      <c r="F875" s="84"/>
      <c r="G875" s="84"/>
    </row>
    <row r="876" spans="4:7" ht="12.75">
      <c r="D876" s="84"/>
      <c r="E876" s="84"/>
      <c r="F876" s="84"/>
      <c r="G876" s="84"/>
    </row>
    <row r="877" spans="4:7" ht="12.75">
      <c r="D877" s="84"/>
      <c r="E877" s="84"/>
      <c r="F877" s="84"/>
      <c r="G877" s="84"/>
    </row>
    <row r="878" spans="4:7" ht="12.75">
      <c r="D878" s="84"/>
      <c r="E878" s="84"/>
      <c r="F878" s="84"/>
      <c r="G878" s="84"/>
    </row>
    <row r="879" spans="4:7" ht="12.75">
      <c r="D879" s="84"/>
      <c r="E879" s="84"/>
      <c r="F879" s="84"/>
      <c r="G879" s="84"/>
    </row>
    <row r="880" spans="4:7" ht="12.75">
      <c r="D880" s="84"/>
      <c r="E880" s="84"/>
      <c r="F880" s="84"/>
      <c r="G880" s="84"/>
    </row>
    <row r="881" spans="4:7" ht="12.75">
      <c r="D881" s="84"/>
      <c r="E881" s="84"/>
      <c r="F881" s="84"/>
      <c r="G881" s="84"/>
    </row>
    <row r="882" spans="4:7" ht="12.75">
      <c r="D882" s="84"/>
      <c r="E882" s="84"/>
      <c r="F882" s="84"/>
      <c r="G882" s="84"/>
    </row>
    <row r="883" spans="4:7" ht="12.75">
      <c r="D883" s="84"/>
      <c r="E883" s="84"/>
      <c r="F883" s="84"/>
      <c r="G883" s="84"/>
    </row>
    <row r="884" spans="4:7" ht="12.75">
      <c r="D884" s="84"/>
      <c r="E884" s="84"/>
      <c r="F884" s="84"/>
      <c r="G884" s="84"/>
    </row>
    <row r="885" spans="4:7" ht="12.75">
      <c r="D885" s="84"/>
      <c r="E885" s="84"/>
      <c r="F885" s="84"/>
      <c r="G885" s="84"/>
    </row>
    <row r="886" spans="4:7" ht="12.75">
      <c r="D886" s="84"/>
      <c r="E886" s="84"/>
      <c r="F886" s="84"/>
      <c r="G886" s="84"/>
    </row>
    <row r="887" spans="4:7" ht="12.75">
      <c r="D887" s="84"/>
      <c r="E887" s="84"/>
      <c r="F887" s="84"/>
      <c r="G887" s="84"/>
    </row>
    <row r="888" spans="4:7" ht="12.75">
      <c r="D888" s="84"/>
      <c r="E888" s="84"/>
      <c r="F888" s="84"/>
      <c r="G888" s="84"/>
    </row>
    <row r="889" spans="4:7" ht="12.75">
      <c r="D889" s="84"/>
      <c r="E889" s="84"/>
      <c r="F889" s="84"/>
      <c r="G889" s="84"/>
    </row>
    <row r="890" spans="4:7" ht="12.75">
      <c r="D890" s="84"/>
      <c r="E890" s="84"/>
      <c r="F890" s="84"/>
      <c r="G890" s="84"/>
    </row>
    <row r="891" spans="4:7" ht="12.75">
      <c r="D891" s="84"/>
      <c r="E891" s="84"/>
      <c r="F891" s="84"/>
      <c r="G891" s="84"/>
    </row>
    <row r="892" spans="4:7" ht="12.75">
      <c r="D892" s="84"/>
      <c r="E892" s="84"/>
      <c r="F892" s="84"/>
      <c r="G892" s="84"/>
    </row>
    <row r="893" spans="4:7" ht="12.75">
      <c r="D893" s="84"/>
      <c r="E893" s="84"/>
      <c r="F893" s="84"/>
      <c r="G893" s="84"/>
    </row>
    <row r="894" spans="4:7" ht="12.75">
      <c r="D894" s="84"/>
      <c r="E894" s="84"/>
      <c r="F894" s="84"/>
      <c r="G894" s="84"/>
    </row>
    <row r="895" spans="4:7" ht="12.75">
      <c r="D895" s="84"/>
      <c r="E895" s="84"/>
      <c r="F895" s="84"/>
      <c r="G895" s="84"/>
    </row>
    <row r="896" spans="4:7" ht="12.75">
      <c r="D896" s="84"/>
      <c r="E896" s="84"/>
      <c r="F896" s="84"/>
      <c r="G896" s="84"/>
    </row>
    <row r="897" spans="4:7" ht="12.75">
      <c r="D897" s="84"/>
      <c r="E897" s="84"/>
      <c r="F897" s="84"/>
      <c r="G897" s="84"/>
    </row>
    <row r="898" spans="4:7" ht="12.75">
      <c r="D898" s="84"/>
      <c r="E898" s="84"/>
      <c r="F898" s="84"/>
      <c r="G898" s="84"/>
    </row>
    <row r="899" spans="4:7" ht="12.75">
      <c r="D899" s="84"/>
      <c r="E899" s="84"/>
      <c r="F899" s="84"/>
      <c r="G899" s="84"/>
    </row>
    <row r="900" spans="4:7" ht="12.75">
      <c r="D900" s="84"/>
      <c r="E900" s="84"/>
      <c r="F900" s="84"/>
      <c r="G900" s="84"/>
    </row>
    <row r="901" spans="4:7" ht="12.75">
      <c r="D901" s="84"/>
      <c r="E901" s="84"/>
      <c r="F901" s="84"/>
      <c r="G901" s="84"/>
    </row>
    <row r="902" spans="4:7" ht="12.75">
      <c r="D902" s="84"/>
      <c r="E902" s="84"/>
      <c r="F902" s="84"/>
      <c r="G902" s="84"/>
    </row>
    <row r="903" spans="4:7" ht="12.75">
      <c r="D903" s="84"/>
      <c r="E903" s="84"/>
      <c r="F903" s="84"/>
      <c r="G903" s="84"/>
    </row>
    <row r="904" spans="4:7" ht="12.75">
      <c r="D904" s="84"/>
      <c r="E904" s="84"/>
      <c r="F904" s="84"/>
      <c r="G904" s="84"/>
    </row>
    <row r="905" spans="4:7" ht="12.75">
      <c r="D905" s="84"/>
      <c r="E905" s="84"/>
      <c r="F905" s="84"/>
      <c r="G905" s="84"/>
    </row>
    <row r="906" spans="4:7" ht="12.75">
      <c r="D906" s="84"/>
      <c r="E906" s="84"/>
      <c r="F906" s="84"/>
      <c r="G906" s="84"/>
    </row>
    <row r="907" spans="4:7" ht="12.75">
      <c r="D907" s="84"/>
      <c r="E907" s="84"/>
      <c r="F907" s="84"/>
      <c r="G907" s="84"/>
    </row>
    <row r="908" spans="4:7" ht="12.75">
      <c r="D908" s="84"/>
      <c r="E908" s="84"/>
      <c r="F908" s="84"/>
      <c r="G908" s="84"/>
    </row>
    <row r="909" spans="4:7" ht="12.75">
      <c r="D909" s="84"/>
      <c r="E909" s="84"/>
      <c r="F909" s="84"/>
      <c r="G909" s="84"/>
    </row>
    <row r="910" spans="4:7" ht="12.75">
      <c r="D910" s="84"/>
      <c r="E910" s="84"/>
      <c r="F910" s="84"/>
      <c r="G910" s="84"/>
    </row>
    <row r="911" spans="4:7" ht="12.75">
      <c r="D911" s="84"/>
      <c r="E911" s="84"/>
      <c r="F911" s="84"/>
      <c r="G911" s="84"/>
    </row>
    <row r="912" spans="4:7" ht="12.75">
      <c r="D912" s="84"/>
      <c r="E912" s="84"/>
      <c r="F912" s="84"/>
      <c r="G912" s="84"/>
    </row>
    <row r="913" spans="4:7" ht="12.75">
      <c r="D913" s="84"/>
      <c r="E913" s="84"/>
      <c r="F913" s="84"/>
      <c r="G913" s="84"/>
    </row>
    <row r="914" spans="4:7" ht="12.75">
      <c r="D914" s="84"/>
      <c r="E914" s="84"/>
      <c r="F914" s="84"/>
      <c r="G914" s="84"/>
    </row>
    <row r="915" spans="4:7" ht="12.75">
      <c r="D915" s="84"/>
      <c r="E915" s="84"/>
      <c r="F915" s="84"/>
      <c r="G915" s="84"/>
    </row>
    <row r="916" spans="4:7" ht="12.75">
      <c r="D916" s="84"/>
      <c r="E916" s="84"/>
      <c r="F916" s="84"/>
      <c r="G916" s="84"/>
    </row>
    <row r="917" spans="4:7" ht="12.75">
      <c r="D917" s="84"/>
      <c r="E917" s="84"/>
      <c r="F917" s="84"/>
      <c r="G917" s="84"/>
    </row>
    <row r="918" spans="4:7" ht="12.75">
      <c r="D918" s="84"/>
      <c r="E918" s="84"/>
      <c r="F918" s="84"/>
      <c r="G918" s="84"/>
    </row>
    <row r="919" spans="4:7" ht="12.75">
      <c r="D919" s="84"/>
      <c r="E919" s="84"/>
      <c r="F919" s="84"/>
      <c r="G919" s="84"/>
    </row>
    <row r="920" spans="4:7" ht="12.75">
      <c r="D920" s="84"/>
      <c r="E920" s="84"/>
      <c r="F920" s="84"/>
      <c r="G920" s="84"/>
    </row>
    <row r="921" spans="4:7" ht="12.75">
      <c r="D921" s="84"/>
      <c r="E921" s="84"/>
      <c r="F921" s="84"/>
      <c r="G921" s="84"/>
    </row>
    <row r="922" spans="4:7" ht="12.75">
      <c r="D922" s="84"/>
      <c r="E922" s="84"/>
      <c r="F922" s="84"/>
      <c r="G922" s="84"/>
    </row>
    <row r="923" spans="4:7" ht="12.75">
      <c r="D923" s="84"/>
      <c r="E923" s="84"/>
      <c r="F923" s="84"/>
      <c r="G923" s="84"/>
    </row>
    <row r="924" spans="4:7" ht="12.75">
      <c r="D924" s="84"/>
      <c r="E924" s="84"/>
      <c r="F924" s="84"/>
      <c r="G924" s="84"/>
    </row>
    <row r="925" spans="4:7" ht="12.75">
      <c r="D925" s="84"/>
      <c r="E925" s="84"/>
      <c r="F925" s="84"/>
      <c r="G925" s="84"/>
    </row>
    <row r="926" spans="4:7" ht="12.75">
      <c r="D926" s="84"/>
      <c r="E926" s="84"/>
      <c r="F926" s="84"/>
      <c r="G926" s="84"/>
    </row>
    <row r="927" spans="4:7" ht="12.75">
      <c r="D927" s="84"/>
      <c r="E927" s="84"/>
      <c r="F927" s="84"/>
      <c r="G927" s="84"/>
    </row>
    <row r="928" spans="4:7" ht="12.75">
      <c r="D928" s="84"/>
      <c r="E928" s="84"/>
      <c r="F928" s="84"/>
      <c r="G928" s="84"/>
    </row>
    <row r="929" spans="4:7" ht="12.75">
      <c r="D929" s="84"/>
      <c r="E929" s="84"/>
      <c r="F929" s="84"/>
      <c r="G929" s="84"/>
    </row>
    <row r="930" spans="4:7" ht="12.75">
      <c r="D930" s="84"/>
      <c r="E930" s="84"/>
      <c r="F930" s="84"/>
      <c r="G930" s="84"/>
    </row>
    <row r="931" spans="4:7" ht="12.75">
      <c r="D931" s="84"/>
      <c r="E931" s="84"/>
      <c r="F931" s="84"/>
      <c r="G931" s="84"/>
    </row>
    <row r="932" spans="4:7" ht="12.75">
      <c r="D932" s="84"/>
      <c r="E932" s="84"/>
      <c r="F932" s="84"/>
      <c r="G932" s="84"/>
    </row>
    <row r="933" spans="4:7" ht="12.75">
      <c r="D933" s="84"/>
      <c r="E933" s="84"/>
      <c r="F933" s="84"/>
      <c r="G933" s="84"/>
    </row>
    <row r="934" spans="4:7" ht="12.75">
      <c r="D934" s="84"/>
      <c r="E934" s="84"/>
      <c r="F934" s="84"/>
      <c r="G934" s="84"/>
    </row>
    <row r="935" spans="4:7" ht="12.75">
      <c r="D935" s="84"/>
      <c r="E935" s="84"/>
      <c r="F935" s="84"/>
      <c r="G935" s="84"/>
    </row>
    <row r="936" spans="4:7" ht="12.75">
      <c r="D936" s="84"/>
      <c r="E936" s="84"/>
      <c r="F936" s="84"/>
      <c r="G936" s="84"/>
    </row>
    <row r="937" spans="4:7" ht="12.75">
      <c r="D937" s="84"/>
      <c r="E937" s="84"/>
      <c r="F937" s="84"/>
      <c r="G937" s="84"/>
    </row>
    <row r="938" spans="4:7" ht="12.75">
      <c r="D938" s="84"/>
      <c r="E938" s="84"/>
      <c r="F938" s="84"/>
      <c r="G938" s="84"/>
    </row>
    <row r="939" spans="4:7" ht="12.75">
      <c r="D939" s="84"/>
      <c r="E939" s="84"/>
      <c r="F939" s="84"/>
      <c r="G939" s="84"/>
    </row>
    <row r="940" spans="4:7" ht="12.75">
      <c r="D940" s="84"/>
      <c r="E940" s="84"/>
      <c r="F940" s="84"/>
      <c r="G940" s="84"/>
    </row>
    <row r="941" spans="4:7" ht="12.75">
      <c r="D941" s="84"/>
      <c r="E941" s="84"/>
      <c r="F941" s="84"/>
      <c r="G941" s="84"/>
    </row>
    <row r="942" spans="4:7" ht="12.75">
      <c r="D942" s="84"/>
      <c r="E942" s="84"/>
      <c r="F942" s="84"/>
      <c r="G942" s="84"/>
    </row>
    <row r="943" spans="4:7" ht="12.75">
      <c r="D943" s="84"/>
      <c r="E943" s="84"/>
      <c r="F943" s="84"/>
      <c r="G943" s="84"/>
    </row>
    <row r="944" spans="4:7" ht="12.75">
      <c r="D944" s="84"/>
      <c r="E944" s="84"/>
      <c r="F944" s="84"/>
      <c r="G944" s="84"/>
    </row>
    <row r="945" spans="4:7" ht="12.75">
      <c r="D945" s="84"/>
      <c r="E945" s="84"/>
      <c r="F945" s="84"/>
      <c r="G945" s="84"/>
    </row>
    <row r="946" spans="4:7" ht="12.75">
      <c r="D946" s="84"/>
      <c r="E946" s="84"/>
      <c r="F946" s="84"/>
      <c r="G946" s="84"/>
    </row>
    <row r="947" spans="4:7" ht="12.75">
      <c r="D947" s="84"/>
      <c r="E947" s="84"/>
      <c r="F947" s="84"/>
      <c r="G947" s="84"/>
    </row>
    <row r="948" spans="4:7" ht="12.75">
      <c r="D948" s="84"/>
      <c r="E948" s="84"/>
      <c r="F948" s="84"/>
      <c r="G948" s="84"/>
    </row>
    <row r="949" spans="4:7" ht="12.75">
      <c r="D949" s="84"/>
      <c r="E949" s="84"/>
      <c r="F949" s="84"/>
      <c r="G949" s="84"/>
    </row>
    <row r="950" spans="4:7" ht="12.75">
      <c r="D950" s="84"/>
      <c r="E950" s="84"/>
      <c r="F950" s="84"/>
      <c r="G950" s="84"/>
    </row>
    <row r="951" spans="4:7" ht="12.75">
      <c r="D951" s="84"/>
      <c r="E951" s="84"/>
      <c r="F951" s="84"/>
      <c r="G951" s="84"/>
    </row>
    <row r="952" spans="4:7" ht="12.75">
      <c r="D952" s="84"/>
      <c r="E952" s="84"/>
      <c r="F952" s="84"/>
      <c r="G952" s="84"/>
    </row>
    <row r="953" spans="4:7" ht="12.75">
      <c r="D953" s="84"/>
      <c r="E953" s="84"/>
      <c r="F953" s="84"/>
      <c r="G953" s="84"/>
    </row>
    <row r="954" spans="4:7" ht="12.75">
      <c r="D954" s="84"/>
      <c r="E954" s="84"/>
      <c r="F954" s="84"/>
      <c r="G954" s="84"/>
    </row>
    <row r="955" spans="4:7" ht="12.75">
      <c r="D955" s="84"/>
      <c r="E955" s="84"/>
      <c r="F955" s="84"/>
      <c r="G955" s="84"/>
    </row>
    <row r="956" spans="4:7" ht="12.75">
      <c r="D956" s="84"/>
      <c r="E956" s="84"/>
      <c r="F956" s="84"/>
      <c r="G956" s="84"/>
    </row>
    <row r="957" spans="4:7" ht="12.75">
      <c r="D957" s="84"/>
      <c r="E957" s="84"/>
      <c r="F957" s="84"/>
      <c r="G957" s="84"/>
    </row>
    <row r="958" spans="4:7" ht="12.75">
      <c r="D958" s="84"/>
      <c r="E958" s="84"/>
      <c r="F958" s="84"/>
      <c r="G958" s="84"/>
    </row>
    <row r="959" spans="4:7" ht="12.75">
      <c r="D959" s="84"/>
      <c r="E959" s="84"/>
      <c r="F959" s="84"/>
      <c r="G959" s="84"/>
    </row>
    <row r="960" spans="4:7" ht="12.75">
      <c r="D960" s="84"/>
      <c r="E960" s="84"/>
      <c r="F960" s="84"/>
      <c r="G960" s="84"/>
    </row>
    <row r="961" spans="4:7" ht="12.75">
      <c r="D961" s="84"/>
      <c r="E961" s="84"/>
      <c r="F961" s="84"/>
      <c r="G961" s="84"/>
    </row>
    <row r="962" spans="4:7" ht="12.75">
      <c r="D962" s="84"/>
      <c r="E962" s="84"/>
      <c r="F962" s="84"/>
      <c r="G962" s="84"/>
    </row>
    <row r="963" spans="4:7" ht="12.75">
      <c r="D963" s="84"/>
      <c r="E963" s="84"/>
      <c r="F963" s="84"/>
      <c r="G963" s="84"/>
    </row>
    <row r="964" spans="4:7" ht="12.75">
      <c r="D964" s="84"/>
      <c r="E964" s="84"/>
      <c r="F964" s="84"/>
      <c r="G964" s="84"/>
    </row>
    <row r="965" spans="4:7" ht="12.75">
      <c r="D965" s="84"/>
      <c r="E965" s="84"/>
      <c r="F965" s="84"/>
      <c r="G965" s="84"/>
    </row>
    <row r="966" spans="4:7" ht="12.75">
      <c r="D966" s="84"/>
      <c r="E966" s="84"/>
      <c r="F966" s="84"/>
      <c r="G966" s="84"/>
    </row>
    <row r="967" spans="4:7" ht="12.75">
      <c r="D967" s="84"/>
      <c r="E967" s="84"/>
      <c r="F967" s="84"/>
      <c r="G967" s="84"/>
    </row>
    <row r="968" spans="4:7" ht="12.75">
      <c r="D968" s="84"/>
      <c r="E968" s="84"/>
      <c r="F968" s="84"/>
      <c r="G968" s="84"/>
    </row>
    <row r="969" spans="4:7" ht="12.75">
      <c r="D969" s="84"/>
      <c r="E969" s="84"/>
      <c r="F969" s="84"/>
      <c r="G969" s="84"/>
    </row>
    <row r="970" spans="4:7" ht="12.75">
      <c r="D970" s="84"/>
      <c r="E970" s="84"/>
      <c r="F970" s="84"/>
      <c r="G970" s="84"/>
    </row>
    <row r="971" spans="4:7" ht="12.75">
      <c r="D971" s="84"/>
      <c r="E971" s="84"/>
      <c r="F971" s="84"/>
      <c r="G971" s="84"/>
    </row>
    <row r="972" spans="4:7" ht="12.75">
      <c r="D972" s="84"/>
      <c r="E972" s="84"/>
      <c r="F972" s="84"/>
      <c r="G972" s="84"/>
    </row>
    <row r="973" spans="4:7" ht="12.75">
      <c r="D973" s="84"/>
      <c r="E973" s="84"/>
      <c r="F973" s="84"/>
      <c r="G973" s="84"/>
    </row>
    <row r="974" spans="4:7" ht="12.75">
      <c r="D974" s="84"/>
      <c r="E974" s="84"/>
      <c r="F974" s="84"/>
      <c r="G974" s="84"/>
    </row>
    <row r="975" spans="4:7" ht="12.75">
      <c r="D975" s="84"/>
      <c r="E975" s="84"/>
      <c r="F975" s="84"/>
      <c r="G975" s="84"/>
    </row>
    <row r="976" spans="4:7" ht="12.75">
      <c r="D976" s="84"/>
      <c r="E976" s="84"/>
      <c r="F976" s="84"/>
      <c r="G976" s="84"/>
    </row>
    <row r="977" spans="4:7" ht="12.75">
      <c r="D977" s="84"/>
      <c r="E977" s="84"/>
      <c r="F977" s="84"/>
      <c r="G977" s="84"/>
    </row>
    <row r="978" spans="4:7" ht="12.75">
      <c r="D978" s="84"/>
      <c r="E978" s="84"/>
      <c r="F978" s="84"/>
      <c r="G978" s="84"/>
    </row>
    <row r="979" spans="4:7" ht="12.75">
      <c r="D979" s="84"/>
      <c r="E979" s="84"/>
      <c r="F979" s="84"/>
      <c r="G979" s="84"/>
    </row>
    <row r="980" spans="4:7" ht="12.75">
      <c r="D980" s="84"/>
      <c r="E980" s="84"/>
      <c r="F980" s="84"/>
      <c r="G980" s="84"/>
    </row>
    <row r="981" spans="4:7" ht="12.75">
      <c r="D981" s="84"/>
      <c r="E981" s="84"/>
      <c r="F981" s="84"/>
      <c r="G981" s="84"/>
    </row>
    <row r="982" spans="4:7" ht="12.75">
      <c r="D982" s="84"/>
      <c r="E982" s="84"/>
      <c r="F982" s="84"/>
      <c r="G982" s="84"/>
    </row>
    <row r="983" spans="4:7" ht="12.75">
      <c r="D983" s="84"/>
      <c r="E983" s="84"/>
      <c r="F983" s="84"/>
      <c r="G983" s="84"/>
    </row>
    <row r="984" spans="4:7" ht="12.75">
      <c r="D984" s="84"/>
      <c r="E984" s="84"/>
      <c r="F984" s="84"/>
      <c r="G984" s="84"/>
    </row>
    <row r="985" spans="4:7" ht="12.75">
      <c r="D985" s="84"/>
      <c r="E985" s="84"/>
      <c r="F985" s="84"/>
      <c r="G985" s="84"/>
    </row>
    <row r="986" spans="4:7" ht="12.75">
      <c r="D986" s="84"/>
      <c r="E986" s="84"/>
      <c r="F986" s="84"/>
      <c r="G986" s="84"/>
    </row>
    <row r="987" spans="4:7" ht="12.75">
      <c r="D987" s="84"/>
      <c r="E987" s="84"/>
      <c r="F987" s="84"/>
      <c r="G987" s="84"/>
    </row>
    <row r="988" spans="4:7" ht="12.75">
      <c r="D988" s="84"/>
      <c r="E988" s="84"/>
      <c r="F988" s="84"/>
      <c r="G988" s="84"/>
    </row>
    <row r="989" spans="4:7" ht="12.75">
      <c r="D989" s="84"/>
      <c r="E989" s="84"/>
      <c r="F989" s="84"/>
      <c r="G989" s="84"/>
    </row>
    <row r="990" spans="4:7" ht="12.75">
      <c r="D990" s="84"/>
      <c r="E990" s="84"/>
      <c r="F990" s="84"/>
      <c r="G990" s="84"/>
    </row>
    <row r="991" spans="4:7" ht="12.75">
      <c r="D991" s="84"/>
      <c r="E991" s="84"/>
      <c r="F991" s="84"/>
      <c r="G991" s="84"/>
    </row>
    <row r="992" spans="4:7" ht="12.75">
      <c r="D992" s="84"/>
      <c r="E992" s="84"/>
      <c r="F992" s="84"/>
      <c r="G992" s="84"/>
    </row>
    <row r="993" spans="4:7" ht="12.75">
      <c r="D993" s="84"/>
      <c r="E993" s="84"/>
      <c r="F993" s="84"/>
      <c r="G993" s="84"/>
    </row>
    <row r="994" spans="4:7" ht="12.75">
      <c r="D994" s="84"/>
      <c r="E994" s="84"/>
      <c r="F994" s="84"/>
      <c r="G994" s="84"/>
    </row>
    <row r="995" spans="4:7" ht="12.75">
      <c r="D995" s="84"/>
      <c r="E995" s="84"/>
      <c r="F995" s="84"/>
      <c r="G995" s="84"/>
    </row>
    <row r="996" spans="4:7" ht="12.75">
      <c r="D996" s="84"/>
      <c r="E996" s="84"/>
      <c r="F996" s="84"/>
      <c r="G996" s="84"/>
    </row>
    <row r="997" spans="4:7" ht="12.75">
      <c r="D997" s="84"/>
      <c r="E997" s="84"/>
      <c r="F997" s="84"/>
      <c r="G997" s="84"/>
    </row>
    <row r="998" spans="4:7" ht="12.75">
      <c r="D998" s="84"/>
      <c r="E998" s="84"/>
      <c r="F998" s="84"/>
      <c r="G998" s="84"/>
    </row>
    <row r="999" spans="4:7" ht="12.75">
      <c r="D999" s="84"/>
      <c r="E999" s="84"/>
      <c r="F999" s="84"/>
      <c r="G999" s="84"/>
    </row>
    <row r="1000" spans="4:7" ht="12.75">
      <c r="D1000" s="84"/>
      <c r="E1000" s="84"/>
      <c r="F1000" s="84"/>
      <c r="G1000" s="84"/>
    </row>
    <row r="1001" spans="4:7" ht="12.75">
      <c r="D1001" s="84"/>
      <c r="E1001" s="84"/>
      <c r="F1001" s="84"/>
      <c r="G1001" s="84"/>
    </row>
    <row r="1002" spans="4:7" ht="12.75">
      <c r="D1002" s="84"/>
      <c r="E1002" s="84"/>
      <c r="F1002" s="84"/>
      <c r="G1002" s="84"/>
    </row>
    <row r="1003" spans="4:7" ht="12.75">
      <c r="D1003" s="84"/>
      <c r="E1003" s="84"/>
      <c r="F1003" s="84"/>
      <c r="G1003" s="84"/>
    </row>
    <row r="1004" spans="4:7" ht="12.75">
      <c r="D1004" s="84"/>
      <c r="E1004" s="84"/>
      <c r="F1004" s="84"/>
      <c r="G1004" s="84"/>
    </row>
    <row r="1005" spans="4:7" ht="12.75">
      <c r="D1005" s="84"/>
      <c r="E1005" s="84"/>
      <c r="F1005" s="84"/>
      <c r="G1005" s="84"/>
    </row>
    <row r="1006" spans="4:7" ht="12.75">
      <c r="D1006" s="84"/>
      <c r="E1006" s="84"/>
      <c r="F1006" s="84"/>
      <c r="G1006" s="84"/>
    </row>
    <row r="1007" spans="4:7" ht="12.75">
      <c r="D1007" s="84"/>
      <c r="E1007" s="84"/>
      <c r="F1007" s="84"/>
      <c r="G1007" s="84"/>
    </row>
    <row r="1008" spans="4:7" ht="12.75">
      <c r="D1008" s="84"/>
      <c r="E1008" s="84"/>
      <c r="F1008" s="84"/>
      <c r="G1008" s="84"/>
    </row>
    <row r="1009" spans="4:7" ht="12.75">
      <c r="D1009" s="84"/>
      <c r="E1009" s="84"/>
      <c r="F1009" s="84"/>
      <c r="G1009" s="84"/>
    </row>
    <row r="1010" spans="4:7" ht="12.75">
      <c r="D1010" s="84"/>
      <c r="E1010" s="84"/>
      <c r="F1010" s="84"/>
      <c r="G1010" s="84"/>
    </row>
    <row r="1011" spans="4:7" ht="12.75">
      <c r="D1011" s="84"/>
      <c r="E1011" s="84"/>
      <c r="F1011" s="84"/>
      <c r="G1011" s="84"/>
    </row>
    <row r="1012" spans="4:7" ht="12.75">
      <c r="D1012" s="84"/>
      <c r="E1012" s="84"/>
      <c r="F1012" s="84"/>
      <c r="G1012" s="84"/>
    </row>
    <row r="1013" spans="4:7" ht="12.75">
      <c r="D1013" s="84"/>
      <c r="E1013" s="84"/>
      <c r="F1013" s="84"/>
      <c r="G1013" s="84"/>
    </row>
    <row r="1014" spans="4:7" ht="12.75">
      <c r="D1014" s="84"/>
      <c r="E1014" s="84"/>
      <c r="F1014" s="84"/>
      <c r="G1014" s="84"/>
    </row>
    <row r="1015" spans="4:7" ht="12.75">
      <c r="D1015" s="84"/>
      <c r="E1015" s="84"/>
      <c r="F1015" s="84"/>
      <c r="G1015" s="84"/>
    </row>
    <row r="1016" spans="4:7" ht="12.75">
      <c r="D1016" s="84"/>
      <c r="E1016" s="84"/>
      <c r="F1016" s="84"/>
      <c r="G1016" s="84"/>
    </row>
    <row r="1017" spans="4:7" ht="12.75">
      <c r="D1017" s="84"/>
      <c r="E1017" s="84"/>
      <c r="F1017" s="84"/>
      <c r="G1017" s="84"/>
    </row>
    <row r="1018" spans="4:7" ht="12.75">
      <c r="D1018" s="84"/>
      <c r="E1018" s="84"/>
      <c r="F1018" s="84"/>
      <c r="G1018" s="84"/>
    </row>
    <row r="1019" spans="4:7" ht="12.75">
      <c r="D1019" s="84"/>
      <c r="E1019" s="84"/>
      <c r="F1019" s="84"/>
      <c r="G1019" s="84"/>
    </row>
    <row r="1020" spans="4:7" ht="12.75">
      <c r="D1020" s="84"/>
      <c r="E1020" s="84"/>
      <c r="F1020" s="84"/>
      <c r="G1020" s="84"/>
    </row>
    <row r="1021" spans="4:7" ht="12.75">
      <c r="D1021" s="84"/>
      <c r="E1021" s="84"/>
      <c r="F1021" s="84"/>
      <c r="G1021" s="84"/>
    </row>
    <row r="1022" spans="4:7" ht="12.75">
      <c r="D1022" s="84"/>
      <c r="E1022" s="84"/>
      <c r="F1022" s="84"/>
      <c r="G1022" s="84"/>
    </row>
    <row r="1023" spans="4:7" ht="12.75">
      <c r="D1023" s="84"/>
      <c r="E1023" s="84"/>
      <c r="F1023" s="84"/>
      <c r="G1023" s="84"/>
    </row>
    <row r="1024" spans="4:7" ht="12.75">
      <c r="D1024" s="84"/>
      <c r="E1024" s="84"/>
      <c r="F1024" s="84"/>
      <c r="G1024" s="84"/>
    </row>
    <row r="1025" spans="4:7" ht="12.75">
      <c r="D1025" s="84"/>
      <c r="E1025" s="84"/>
      <c r="F1025" s="84"/>
      <c r="G1025" s="84"/>
    </row>
    <row r="1026" spans="4:7" ht="12.75">
      <c r="D1026" s="84"/>
      <c r="E1026" s="84"/>
      <c r="F1026" s="84"/>
      <c r="G1026" s="84"/>
    </row>
    <row r="1027" spans="4:7" ht="12.75">
      <c r="D1027" s="84"/>
      <c r="E1027" s="84"/>
      <c r="F1027" s="84"/>
      <c r="G1027" s="84"/>
    </row>
    <row r="1028" spans="4:7" ht="12.75">
      <c r="D1028" s="84"/>
      <c r="E1028" s="84"/>
      <c r="F1028" s="84"/>
      <c r="G1028" s="84"/>
    </row>
    <row r="1029" spans="4:7" ht="12.75">
      <c r="D1029" s="84"/>
      <c r="E1029" s="84"/>
      <c r="F1029" s="84"/>
      <c r="G1029" s="84"/>
    </row>
    <row r="1030" spans="4:7" ht="12.75">
      <c r="D1030" s="84"/>
      <c r="E1030" s="84"/>
      <c r="F1030" s="84"/>
      <c r="G1030" s="84"/>
    </row>
    <row r="1031" spans="4:7" ht="12.75">
      <c r="D1031" s="84"/>
      <c r="E1031" s="84"/>
      <c r="F1031" s="84"/>
      <c r="G1031" s="84"/>
    </row>
    <row r="1032" spans="4:7" ht="12.75">
      <c r="D1032" s="84"/>
      <c r="E1032" s="84"/>
      <c r="F1032" s="84"/>
      <c r="G1032" s="84"/>
    </row>
    <row r="1033" spans="4:7" ht="12.75">
      <c r="D1033" s="84"/>
      <c r="E1033" s="84"/>
      <c r="F1033" s="84"/>
      <c r="G1033" s="84"/>
    </row>
    <row r="1034" spans="4:7" ht="12.75">
      <c r="D1034" s="84"/>
      <c r="E1034" s="84"/>
      <c r="F1034" s="84"/>
      <c r="G1034" s="84"/>
    </row>
    <row r="1035" spans="4:7" ht="12.75">
      <c r="D1035" s="84"/>
      <c r="E1035" s="84"/>
      <c r="F1035" s="84"/>
      <c r="G1035" s="84"/>
    </row>
    <row r="1036" spans="4:7" ht="12.75">
      <c r="D1036" s="84"/>
      <c r="E1036" s="84"/>
      <c r="F1036" s="84"/>
      <c r="G1036" s="84"/>
    </row>
    <row r="1037" spans="4:7" ht="12.75">
      <c r="D1037" s="84"/>
      <c r="E1037" s="84"/>
      <c r="F1037" s="84"/>
      <c r="G1037" s="84"/>
    </row>
    <row r="1038" spans="4:7" ht="12.75">
      <c r="D1038" s="84"/>
      <c r="E1038" s="84"/>
      <c r="F1038" s="84"/>
      <c r="G1038" s="84"/>
    </row>
    <row r="1039" spans="4:7" ht="12.75">
      <c r="D1039" s="84"/>
      <c r="E1039" s="84"/>
      <c r="F1039" s="84"/>
      <c r="G1039" s="84"/>
    </row>
    <row r="1040" spans="4:7" ht="12.75">
      <c r="D1040" s="84"/>
      <c r="E1040" s="84"/>
      <c r="F1040" s="84"/>
      <c r="G1040" s="84"/>
    </row>
    <row r="1041" spans="4:7" ht="12.75">
      <c r="D1041" s="84"/>
      <c r="E1041" s="84"/>
      <c r="F1041" s="84"/>
      <c r="G1041" s="84"/>
    </row>
    <row r="1042" spans="4:7" ht="12.75">
      <c r="D1042" s="84"/>
      <c r="E1042" s="84"/>
      <c r="F1042" s="84"/>
      <c r="G1042" s="84"/>
    </row>
    <row r="1043" spans="4:7" ht="12.75">
      <c r="D1043" s="84"/>
      <c r="E1043" s="84"/>
      <c r="F1043" s="84"/>
      <c r="G1043" s="84"/>
    </row>
    <row r="1044" spans="4:7" ht="12.75">
      <c r="D1044" s="84"/>
      <c r="E1044" s="84"/>
      <c r="F1044" s="84"/>
      <c r="G1044" s="84"/>
    </row>
    <row r="1045" spans="4:7" ht="12.75">
      <c r="D1045" s="84"/>
      <c r="E1045" s="84"/>
      <c r="F1045" s="84"/>
      <c r="G1045" s="84"/>
    </row>
    <row r="1046" spans="4:7" ht="12.75">
      <c r="D1046" s="84"/>
      <c r="E1046" s="84"/>
      <c r="F1046" s="84"/>
      <c r="G1046" s="84"/>
    </row>
    <row r="1047" spans="4:7" ht="12.75">
      <c r="D1047" s="84"/>
      <c r="E1047" s="84"/>
      <c r="F1047" s="84"/>
      <c r="G1047" s="84"/>
    </row>
    <row r="1048" spans="4:7" ht="12.75">
      <c r="D1048" s="84"/>
      <c r="E1048" s="84"/>
      <c r="F1048" s="84"/>
      <c r="G1048" s="84"/>
    </row>
    <row r="1049" spans="4:7" ht="12.75">
      <c r="D1049" s="84"/>
      <c r="E1049" s="84"/>
      <c r="F1049" s="84"/>
      <c r="G1049" s="84"/>
    </row>
    <row r="1050" spans="4:7" ht="12.75">
      <c r="D1050" s="84"/>
      <c r="E1050" s="84"/>
      <c r="F1050" s="84"/>
      <c r="G1050" s="84"/>
    </row>
    <row r="1051" spans="4:7" ht="12.75">
      <c r="D1051" s="84"/>
      <c r="E1051" s="84"/>
      <c r="F1051" s="84"/>
      <c r="G1051" s="84"/>
    </row>
    <row r="1052" spans="4:7" ht="12.75">
      <c r="D1052" s="84"/>
      <c r="E1052" s="84"/>
      <c r="F1052" s="84"/>
      <c r="G1052" s="84"/>
    </row>
    <row r="1053" spans="4:7" ht="12.75">
      <c r="D1053" s="84"/>
      <c r="E1053" s="84"/>
      <c r="F1053" s="84"/>
      <c r="G1053" s="84"/>
    </row>
    <row r="1054" spans="4:7" ht="12.75">
      <c r="D1054" s="84"/>
      <c r="E1054" s="84"/>
      <c r="F1054" s="84"/>
      <c r="G1054" s="84"/>
    </row>
    <row r="1055" spans="4:7" ht="12.75">
      <c r="D1055" s="84"/>
      <c r="E1055" s="84"/>
      <c r="F1055" s="84"/>
      <c r="G1055" s="84"/>
    </row>
    <row r="1056" spans="4:7" ht="12.75">
      <c r="D1056" s="84"/>
      <c r="E1056" s="84"/>
      <c r="F1056" s="84"/>
      <c r="G1056" s="84"/>
    </row>
    <row r="1057" spans="4:7" ht="12.75">
      <c r="D1057" s="84"/>
      <c r="E1057" s="84"/>
      <c r="F1057" s="84"/>
      <c r="G1057" s="84"/>
    </row>
    <row r="1058" spans="4:7" ht="12.75">
      <c r="D1058" s="84"/>
      <c r="E1058" s="84"/>
      <c r="F1058" s="84"/>
      <c r="G1058" s="84"/>
    </row>
    <row r="1059" spans="4:7" ht="12.75">
      <c r="D1059" s="84"/>
      <c r="E1059" s="84"/>
      <c r="F1059" s="84"/>
      <c r="G1059" s="84"/>
    </row>
    <row r="1060" spans="4:7" ht="12.75">
      <c r="D1060" s="84"/>
      <c r="E1060" s="84"/>
      <c r="F1060" s="84"/>
      <c r="G1060" s="84"/>
    </row>
    <row r="1061" spans="4:7" ht="12.75">
      <c r="D1061" s="84"/>
      <c r="E1061" s="84"/>
      <c r="F1061" s="84"/>
      <c r="G1061" s="84"/>
    </row>
    <row r="1062" spans="4:7" ht="12.75">
      <c r="D1062" s="84"/>
      <c r="E1062" s="84"/>
      <c r="F1062" s="84"/>
      <c r="G1062" s="84"/>
    </row>
    <row r="1063" spans="4:7" ht="12.75">
      <c r="D1063" s="84"/>
      <c r="E1063" s="84"/>
      <c r="F1063" s="84"/>
      <c r="G1063" s="84"/>
    </row>
    <row r="1064" spans="4:7" ht="12.75">
      <c r="D1064" s="84"/>
      <c r="E1064" s="84"/>
      <c r="F1064" s="84"/>
      <c r="G1064" s="84"/>
    </row>
    <row r="1065" spans="4:7" ht="12.75">
      <c r="D1065" s="84"/>
      <c r="E1065" s="84"/>
      <c r="F1065" s="84"/>
      <c r="G1065" s="84"/>
    </row>
    <row r="1066" spans="4:7" ht="12.75">
      <c r="D1066" s="84"/>
      <c r="E1066" s="84"/>
      <c r="F1066" s="84"/>
      <c r="G1066" s="84"/>
    </row>
    <row r="1067" spans="4:7" ht="12.75">
      <c r="D1067" s="84"/>
      <c r="E1067" s="84"/>
      <c r="F1067" s="84"/>
      <c r="G1067" s="84"/>
    </row>
    <row r="1068" spans="4:7" ht="12.75">
      <c r="D1068" s="84"/>
      <c r="E1068" s="84"/>
      <c r="F1068" s="84"/>
      <c r="G1068" s="84"/>
    </row>
    <row r="1069" spans="4:7" ht="12.75">
      <c r="D1069" s="84"/>
      <c r="E1069" s="84"/>
      <c r="F1069" s="84"/>
      <c r="G1069" s="84"/>
    </row>
    <row r="1070" spans="4:7" ht="12.75">
      <c r="D1070" s="84"/>
      <c r="E1070" s="84"/>
      <c r="F1070" s="84"/>
      <c r="G1070" s="84"/>
    </row>
    <row r="1071" spans="4:7" ht="12.75">
      <c r="D1071" s="84"/>
      <c r="E1071" s="84"/>
      <c r="F1071" s="84"/>
      <c r="G1071" s="84"/>
    </row>
    <row r="1072" spans="4:7" ht="12.75">
      <c r="D1072" s="84"/>
      <c r="E1072" s="84"/>
      <c r="F1072" s="84"/>
      <c r="G1072" s="84"/>
    </row>
    <row r="1073" spans="4:7" ht="12.75">
      <c r="D1073" s="84"/>
      <c r="E1073" s="84"/>
      <c r="F1073" s="84"/>
      <c r="G1073" s="84"/>
    </row>
    <row r="1074" spans="4:7" ht="12.75">
      <c r="D1074" s="84"/>
      <c r="E1074" s="84"/>
      <c r="F1074" s="84"/>
      <c r="G1074" s="84"/>
    </row>
    <row r="1075" spans="4:7" ht="12.75">
      <c r="D1075" s="84"/>
      <c r="E1075" s="84"/>
      <c r="F1075" s="84"/>
      <c r="G1075" s="84"/>
    </row>
    <row r="1076" spans="4:7" ht="12.75">
      <c r="D1076" s="84"/>
      <c r="E1076" s="84"/>
      <c r="F1076" s="84"/>
      <c r="G1076" s="84"/>
    </row>
    <row r="1077" spans="4:7" ht="12.75">
      <c r="D1077" s="84"/>
      <c r="E1077" s="84"/>
      <c r="F1077" s="84"/>
      <c r="G1077" s="84"/>
    </row>
    <row r="1078" spans="4:7" ht="12.75">
      <c r="D1078" s="84"/>
      <c r="E1078" s="84"/>
      <c r="F1078" s="84"/>
      <c r="G1078" s="84"/>
    </row>
    <row r="1079" spans="4:7" ht="12.75">
      <c r="D1079" s="84"/>
      <c r="E1079" s="84"/>
      <c r="F1079" s="84"/>
      <c r="G1079" s="84"/>
    </row>
    <row r="1080" spans="4:7" ht="12.75">
      <c r="D1080" s="84"/>
      <c r="E1080" s="84"/>
      <c r="F1080" s="84"/>
      <c r="G1080" s="84"/>
    </row>
    <row r="1081" spans="4:7" ht="12.75">
      <c r="D1081" s="84"/>
      <c r="E1081" s="84"/>
      <c r="F1081" s="84"/>
      <c r="G1081" s="84"/>
    </row>
    <row r="1082" spans="4:7" ht="12.75">
      <c r="D1082" s="84"/>
      <c r="E1082" s="84"/>
      <c r="F1082" s="84"/>
      <c r="G1082" s="84"/>
    </row>
    <row r="1083" spans="4:7" ht="12.75">
      <c r="D1083" s="84"/>
      <c r="E1083" s="84"/>
      <c r="F1083" s="84"/>
      <c r="G1083" s="84"/>
    </row>
    <row r="1084" spans="4:7" ht="12.75">
      <c r="D1084" s="84"/>
      <c r="E1084" s="84"/>
      <c r="F1084" s="84"/>
      <c r="G1084" s="84"/>
    </row>
    <row r="1085" spans="4:7" ht="12.75">
      <c r="D1085" s="84"/>
      <c r="E1085" s="84"/>
      <c r="F1085" s="84"/>
      <c r="G1085" s="84"/>
    </row>
    <row r="1086" spans="4:7" ht="12.75">
      <c r="D1086" s="84"/>
      <c r="E1086" s="84"/>
      <c r="F1086" s="84"/>
      <c r="G1086" s="84"/>
    </row>
    <row r="1087" spans="4:7" ht="12.75">
      <c r="D1087" s="84"/>
      <c r="E1087" s="84"/>
      <c r="F1087" s="84"/>
      <c r="G1087" s="84"/>
    </row>
    <row r="1088" spans="4:7" ht="12.75">
      <c r="D1088" s="84"/>
      <c r="E1088" s="84"/>
      <c r="F1088" s="84"/>
      <c r="G1088" s="84"/>
    </row>
    <row r="1089" spans="4:7" ht="12.75">
      <c r="D1089" s="84"/>
      <c r="E1089" s="84"/>
      <c r="F1089" s="84"/>
      <c r="G1089" s="84"/>
    </row>
    <row r="1090" spans="4:7" ht="12.75">
      <c r="D1090" s="84"/>
      <c r="E1090" s="84"/>
      <c r="F1090" s="84"/>
      <c r="G1090" s="84"/>
    </row>
    <row r="1091" spans="4:7" ht="12.75">
      <c r="D1091" s="84"/>
      <c r="E1091" s="84"/>
      <c r="F1091" s="84"/>
      <c r="G1091" s="84"/>
    </row>
    <row r="1092" spans="4:7" ht="12.75">
      <c r="D1092" s="84"/>
      <c r="E1092" s="84"/>
      <c r="F1092" s="84"/>
      <c r="G1092" s="84"/>
    </row>
    <row r="1093" spans="4:7" ht="12.75">
      <c r="D1093" s="84"/>
      <c r="E1093" s="84"/>
      <c r="F1093" s="84"/>
      <c r="G1093" s="84"/>
    </row>
    <row r="1094" spans="4:7" ht="12.75">
      <c r="D1094" s="84"/>
      <c r="E1094" s="84"/>
      <c r="F1094" s="84"/>
      <c r="G1094" s="84"/>
    </row>
    <row r="1095" spans="4:7" ht="12.75">
      <c r="D1095" s="84"/>
      <c r="E1095" s="84"/>
      <c r="F1095" s="84"/>
      <c r="G1095" s="84"/>
    </row>
    <row r="1096" spans="4:7" ht="12.75">
      <c r="D1096" s="84"/>
      <c r="E1096" s="84"/>
      <c r="F1096" s="84"/>
      <c r="G1096" s="84"/>
    </row>
    <row r="1097" spans="4:7" ht="12.75">
      <c r="D1097" s="84"/>
      <c r="E1097" s="84"/>
      <c r="F1097" s="84"/>
      <c r="G1097" s="84"/>
    </row>
    <row r="1098" spans="4:7" ht="12.75">
      <c r="D1098" s="84"/>
      <c r="E1098" s="84"/>
      <c r="F1098" s="84"/>
      <c r="G1098" s="84"/>
    </row>
    <row r="1099" spans="4:7" ht="12.75">
      <c r="D1099" s="84"/>
      <c r="E1099" s="84"/>
      <c r="F1099" s="84"/>
      <c r="G1099" s="84"/>
    </row>
    <row r="1100" spans="4:7" ht="12.75">
      <c r="D1100" s="84"/>
      <c r="E1100" s="84"/>
      <c r="F1100" s="84"/>
      <c r="G1100" s="84"/>
    </row>
    <row r="1101" spans="4:7" ht="12.75">
      <c r="D1101" s="84"/>
      <c r="E1101" s="84"/>
      <c r="F1101" s="84"/>
      <c r="G1101" s="84"/>
    </row>
    <row r="1102" spans="4:7" ht="12.75">
      <c r="D1102" s="84"/>
      <c r="E1102" s="84"/>
      <c r="F1102" s="84"/>
      <c r="G1102" s="84"/>
    </row>
    <row r="1103" spans="4:7" ht="12.75">
      <c r="D1103" s="84"/>
      <c r="E1103" s="84"/>
      <c r="F1103" s="84"/>
      <c r="G1103" s="84"/>
    </row>
    <row r="1104" spans="4:7" ht="12.75">
      <c r="D1104" s="84"/>
      <c r="E1104" s="84"/>
      <c r="F1104" s="84"/>
      <c r="G1104" s="84"/>
    </row>
    <row r="1105" spans="4:7" ht="12.75">
      <c r="D1105" s="84"/>
      <c r="E1105" s="84"/>
      <c r="F1105" s="84"/>
      <c r="G1105" s="84"/>
    </row>
    <row r="1106" spans="4:7" ht="12.75">
      <c r="D1106" s="84"/>
      <c r="E1106" s="84"/>
      <c r="F1106" s="84"/>
      <c r="G1106" s="84"/>
    </row>
    <row r="1107" spans="4:7" ht="12.75">
      <c r="D1107" s="84"/>
      <c r="E1107" s="84"/>
      <c r="F1107" s="84"/>
      <c r="G1107" s="84"/>
    </row>
    <row r="1108" spans="4:7" ht="12.75">
      <c r="D1108" s="84"/>
      <c r="E1108" s="84"/>
      <c r="F1108" s="84"/>
      <c r="G1108" s="84"/>
    </row>
    <row r="1109" spans="4:7" ht="12.75">
      <c r="D1109" s="84"/>
      <c r="E1109" s="84"/>
      <c r="F1109" s="84"/>
      <c r="G1109" s="84"/>
    </row>
    <row r="1110" spans="4:7" ht="12.75">
      <c r="D1110" s="84"/>
      <c r="E1110" s="84"/>
      <c r="F1110" s="84"/>
      <c r="G1110" s="84"/>
    </row>
    <row r="1111" spans="4:7" ht="12.75">
      <c r="D1111" s="84"/>
      <c r="E1111" s="84"/>
      <c r="F1111" s="84"/>
      <c r="G1111" s="84"/>
    </row>
    <row r="1112" spans="4:7" ht="12.75">
      <c r="D1112" s="84"/>
      <c r="E1112" s="84"/>
      <c r="F1112" s="84"/>
      <c r="G1112" s="84"/>
    </row>
    <row r="1113" spans="4:7" ht="12.75">
      <c r="D1113" s="84"/>
      <c r="E1113" s="84"/>
      <c r="F1113" s="84"/>
      <c r="G1113" s="84"/>
    </row>
    <row r="1114" spans="4:7" ht="12.75">
      <c r="D1114" s="84"/>
      <c r="E1114" s="84"/>
      <c r="F1114" s="84"/>
      <c r="G1114" s="84"/>
    </row>
    <row r="1115" spans="4:7" ht="12.75">
      <c r="D1115" s="84"/>
      <c r="E1115" s="84"/>
      <c r="F1115" s="84"/>
      <c r="G1115" s="84"/>
    </row>
    <row r="1116" spans="4:7" ht="12.75">
      <c r="D1116" s="84"/>
      <c r="E1116" s="84"/>
      <c r="F1116" s="84"/>
      <c r="G1116" s="84"/>
    </row>
    <row r="1117" spans="4:7" ht="12.75">
      <c r="D1117" s="84"/>
      <c r="E1117" s="84"/>
      <c r="F1117" s="84"/>
      <c r="G1117" s="84"/>
    </row>
    <row r="1118" spans="4:7" ht="12.75">
      <c r="D1118" s="84"/>
      <c r="E1118" s="84"/>
      <c r="F1118" s="84"/>
      <c r="G1118" s="84"/>
    </row>
    <row r="1119" spans="4:7" ht="12.75">
      <c r="D1119" s="84"/>
      <c r="E1119" s="84"/>
      <c r="F1119" s="84"/>
      <c r="G1119" s="84"/>
    </row>
    <row r="1120" spans="4:7" ht="12.75">
      <c r="D1120" s="84"/>
      <c r="E1120" s="84"/>
      <c r="F1120" s="84"/>
      <c r="G1120" s="84"/>
    </row>
    <row r="1121" spans="4:7" ht="12.75">
      <c r="D1121" s="84"/>
      <c r="E1121" s="84"/>
      <c r="F1121" s="84"/>
      <c r="G1121" s="84"/>
    </row>
  </sheetData>
  <mergeCells count="14">
    <mergeCell ref="A1:O1"/>
    <mergeCell ref="G42:K44"/>
    <mergeCell ref="G45:K47"/>
    <mergeCell ref="G48:K50"/>
    <mergeCell ref="L42:O44"/>
    <mergeCell ref="L45:O47"/>
    <mergeCell ref="L48:O50"/>
    <mergeCell ref="Q5:S5"/>
    <mergeCell ref="A3:O3"/>
    <mergeCell ref="A42:B42"/>
    <mergeCell ref="E4:I4"/>
    <mergeCell ref="A39:B39"/>
    <mergeCell ref="E5:H5"/>
    <mergeCell ref="J4:O4"/>
  </mergeCells>
  <printOptions/>
  <pageMargins left="0.75" right="0.75" top="1" bottom="1" header="0.5" footer="0.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C9" sqref="C9"/>
    </sheetView>
  </sheetViews>
  <sheetFormatPr defaultColWidth="9.140625" defaultRowHeight="12.75"/>
  <cols>
    <col min="1" max="1" width="13.57421875" style="0" customWidth="1"/>
    <col min="2" max="2" width="16.421875" style="0" bestFit="1" customWidth="1"/>
    <col min="3" max="3" width="16.421875" style="0" customWidth="1"/>
    <col min="4" max="4" width="20.57421875" style="0" bestFit="1" customWidth="1"/>
    <col min="5" max="5" width="20.57421875" style="120" bestFit="1" customWidth="1"/>
    <col min="6" max="6" width="17.7109375" style="120" bestFit="1" customWidth="1"/>
    <col min="7" max="7" width="13.8515625" style="120" bestFit="1" customWidth="1"/>
    <col min="8" max="8" width="8.140625" style="120" bestFit="1" customWidth="1"/>
  </cols>
  <sheetData>
    <row r="1" spans="1:8" ht="12.75">
      <c r="A1" s="130" t="s">
        <v>85</v>
      </c>
      <c r="B1" s="167"/>
      <c r="G1" s="166" t="s">
        <v>121</v>
      </c>
      <c r="H1" s="161"/>
    </row>
    <row r="2" spans="1:8" ht="12.75">
      <c r="A2" s="130" t="s">
        <v>86</v>
      </c>
      <c r="B2" s="166"/>
      <c r="C2" s="158"/>
      <c r="G2" s="168" t="s">
        <v>122</v>
      </c>
      <c r="H2" s="169"/>
    </row>
    <row r="3" ht="12.75">
      <c r="A3" s="130"/>
    </row>
    <row r="4" spans="2:3" ht="12.75">
      <c r="B4" s="131"/>
      <c r="C4" s="131"/>
    </row>
    <row r="5" spans="1:3" ht="12.75">
      <c r="A5" s="130" t="s">
        <v>87</v>
      </c>
      <c r="B5" s="131"/>
      <c r="C5" s="131"/>
    </row>
    <row r="7" ht="12.75">
      <c r="A7" s="133" t="s">
        <v>116</v>
      </c>
    </row>
    <row r="8" spans="1:3" ht="12.75">
      <c r="A8" t="s">
        <v>118</v>
      </c>
      <c r="C8" s="162">
        <v>0.39</v>
      </c>
    </row>
    <row r="9" spans="1:3" ht="12.75">
      <c r="A9" t="s">
        <v>117</v>
      </c>
      <c r="C9" s="163">
        <v>18</v>
      </c>
    </row>
    <row r="10" spans="1:3" ht="12.75">
      <c r="A10" t="s">
        <v>101</v>
      </c>
      <c r="C10" s="163">
        <v>5</v>
      </c>
    </row>
    <row r="11" spans="1:3" ht="12.75">
      <c r="A11" t="s">
        <v>98</v>
      </c>
      <c r="C11" s="163">
        <v>10</v>
      </c>
    </row>
    <row r="13" spans="5:8" ht="12.75">
      <c r="E13" s="132" t="s">
        <v>88</v>
      </c>
      <c r="F13" s="132" t="s">
        <v>89</v>
      </c>
      <c r="G13" s="132" t="s">
        <v>90</v>
      </c>
      <c r="H13" s="132" t="s">
        <v>91</v>
      </c>
    </row>
    <row r="14" spans="1:8" ht="12.75">
      <c r="A14" s="133" t="s">
        <v>92</v>
      </c>
      <c r="E14" s="164">
        <v>125000</v>
      </c>
      <c r="F14" s="164">
        <v>55000</v>
      </c>
      <c r="G14" s="164">
        <v>0</v>
      </c>
      <c r="H14" s="164">
        <v>0</v>
      </c>
    </row>
    <row r="15" spans="1:8" ht="12.75">
      <c r="A15" s="133" t="s">
        <v>115</v>
      </c>
      <c r="E15" s="134">
        <f>E14*$C$8</f>
        <v>48750</v>
      </c>
      <c r="F15" s="134">
        <f>F14*$C$8</f>
        <v>21450</v>
      </c>
      <c r="G15" s="134">
        <f>G14*$C$8</f>
        <v>0</v>
      </c>
      <c r="H15" s="134">
        <f>H14*$C$8</f>
        <v>0</v>
      </c>
    </row>
    <row r="16" spans="1:8" ht="12.75">
      <c r="A16" s="133" t="s">
        <v>119</v>
      </c>
      <c r="E16" s="134">
        <f>SUM(E14:E15)</f>
        <v>173750</v>
      </c>
      <c r="F16" s="134">
        <f>SUM(F14:F15)</f>
        <v>76450</v>
      </c>
      <c r="G16" s="134">
        <f>SUM(G14:G15)</f>
        <v>0</v>
      </c>
      <c r="H16" s="134">
        <f>SUM(H14:H15)</f>
        <v>0</v>
      </c>
    </row>
    <row r="17" spans="1:8" ht="12.75">
      <c r="A17" s="133" t="s">
        <v>93</v>
      </c>
      <c r="E17" s="165">
        <v>0.2</v>
      </c>
      <c r="F17" s="165">
        <v>0.1</v>
      </c>
      <c r="G17" s="165">
        <v>0</v>
      </c>
      <c r="H17" s="165">
        <v>0</v>
      </c>
    </row>
    <row r="18" spans="1:8" ht="12.75">
      <c r="A18" s="136" t="s">
        <v>94</v>
      </c>
      <c r="B18" s="122"/>
      <c r="C18" s="122"/>
      <c r="D18" s="122"/>
      <c r="E18" s="137">
        <f>E16*E17</f>
        <v>34750</v>
      </c>
      <c r="F18" s="137">
        <f>F16*F17</f>
        <v>7645</v>
      </c>
      <c r="G18" s="137">
        <f>G16*G17</f>
        <v>0</v>
      </c>
      <c r="H18" s="137">
        <f>H16*H17</f>
        <v>0</v>
      </c>
    </row>
    <row r="19" spans="1:8" ht="12.75">
      <c r="A19" s="133" t="s">
        <v>95</v>
      </c>
      <c r="E19" s="138">
        <f>$C$9</f>
        <v>18</v>
      </c>
      <c r="F19" s="138">
        <f>$C$9</f>
        <v>18</v>
      </c>
      <c r="G19" s="138">
        <f>$C$9</f>
        <v>18</v>
      </c>
      <c r="H19" s="138">
        <f>$C$9</f>
        <v>18</v>
      </c>
    </row>
    <row r="20" spans="1:8" ht="12.75">
      <c r="A20" s="133" t="s">
        <v>96</v>
      </c>
      <c r="E20" s="135">
        <v>0</v>
      </c>
      <c r="F20" s="135">
        <v>0</v>
      </c>
      <c r="G20" s="135">
        <v>0</v>
      </c>
      <c r="H20" s="135">
        <v>0</v>
      </c>
    </row>
    <row r="21" spans="1:8" ht="12.75">
      <c r="A21" s="139" t="s">
        <v>97</v>
      </c>
      <c r="B21" s="140"/>
      <c r="C21" s="140"/>
      <c r="D21" s="140"/>
      <c r="E21" s="141">
        <f>(((E18*E20)+E18))*(E19/12)</f>
        <v>52125</v>
      </c>
      <c r="F21" s="141">
        <f>(((F18*F20)+F18))*(F19/12)</f>
        <v>11467.5</v>
      </c>
      <c r="G21" s="141">
        <f>(((G18*G20)+G18))*(G19/12)</f>
        <v>0</v>
      </c>
      <c r="H21" s="141">
        <f>(((H18*H20)+H18))*(H19/12)</f>
        <v>0</v>
      </c>
    </row>
    <row r="22" spans="5:8" ht="12.75">
      <c r="E22" s="142"/>
      <c r="F22" s="142"/>
      <c r="G22" s="142"/>
      <c r="H22" s="142"/>
    </row>
    <row r="23" spans="1:8" ht="12.75">
      <c r="A23" s="133" t="s">
        <v>98</v>
      </c>
      <c r="E23" s="138">
        <f>$C$11</f>
        <v>10</v>
      </c>
      <c r="F23" s="138">
        <f>$C$11</f>
        <v>10</v>
      </c>
      <c r="G23" s="138">
        <f>$C$11</f>
        <v>10</v>
      </c>
      <c r="H23" s="138">
        <f>$C$11</f>
        <v>10</v>
      </c>
    </row>
    <row r="24" spans="1:8" ht="13.5" thickBot="1">
      <c r="A24" s="143" t="s">
        <v>99</v>
      </c>
      <c r="B24" s="143"/>
      <c r="C24" s="143"/>
      <c r="D24" s="143"/>
      <c r="E24" s="144">
        <f>E21/E23</f>
        <v>5212.5</v>
      </c>
      <c r="F24" s="144">
        <f>F21/F23</f>
        <v>1146.75</v>
      </c>
      <c r="G24" s="144">
        <f>G21/G23</f>
        <v>0</v>
      </c>
      <c r="H24" s="144">
        <f>H21/H23</f>
        <v>0</v>
      </c>
    </row>
    <row r="25" ht="13.5" thickTop="1"/>
    <row r="32" spans="1:8" ht="12.75">
      <c r="A32" s="145" t="s">
        <v>100</v>
      </c>
      <c r="B32" s="146"/>
      <c r="C32" s="146"/>
      <c r="D32" s="146"/>
      <c r="E32" s="160"/>
      <c r="F32" s="160"/>
      <c r="G32" s="160"/>
      <c r="H32" s="160"/>
    </row>
    <row r="33" spans="1:8" ht="12.75">
      <c r="A33" s="146"/>
      <c r="B33" s="146"/>
      <c r="C33" s="146"/>
      <c r="D33" s="146"/>
      <c r="E33" s="147" t="s">
        <v>88</v>
      </c>
      <c r="F33" s="147" t="s">
        <v>89</v>
      </c>
      <c r="G33" s="147" t="s">
        <v>90</v>
      </c>
      <c r="H33" s="147" t="s">
        <v>91</v>
      </c>
    </row>
    <row r="34" spans="1:8" ht="12.75">
      <c r="A34" s="146" t="s">
        <v>101</v>
      </c>
      <c r="B34" s="159"/>
      <c r="C34" s="146"/>
      <c r="D34" s="146"/>
      <c r="E34" s="148">
        <f>$C$10</f>
        <v>5</v>
      </c>
      <c r="F34" s="148">
        <f>$C$10</f>
        <v>5</v>
      </c>
      <c r="G34" s="148">
        <f>$C$10</f>
        <v>5</v>
      </c>
      <c r="H34" s="148">
        <f>$C$10</f>
        <v>5</v>
      </c>
    </row>
    <row r="35" spans="1:8" ht="12.75">
      <c r="A35" s="146" t="s">
        <v>102</v>
      </c>
      <c r="B35" s="146"/>
      <c r="C35" s="146"/>
      <c r="D35" s="146"/>
      <c r="E35" s="149">
        <f>E24*E34</f>
        <v>26062.5</v>
      </c>
      <c r="F35" s="149">
        <f>F24*F34</f>
        <v>5733.75</v>
      </c>
      <c r="G35" s="149">
        <f>G24*G34</f>
        <v>0</v>
      </c>
      <c r="H35" s="149">
        <f>H24*H34</f>
        <v>0</v>
      </c>
    </row>
    <row r="36" spans="1:8" ht="12.75">
      <c r="A36" s="146" t="s">
        <v>103</v>
      </c>
      <c r="B36" s="146"/>
      <c r="C36" s="146"/>
      <c r="D36" s="146"/>
      <c r="E36" s="150">
        <f>((E35)/(((E14*1.259)+(E14*1.259)*E20)*E19/12))</f>
        <v>0.11040508339952343</v>
      </c>
      <c r="F36" s="150">
        <f>((F35)/(((F14*1.259)+(F14*1.259)*F20)*F19/12))</f>
        <v>0.055202541699761715</v>
      </c>
      <c r="G36" s="150" t="e">
        <f>((G35)/(((G14*1.259)+(G14*1.259)*G20)*G19/12))</f>
        <v>#DIV/0!</v>
      </c>
      <c r="H36" s="150" t="e">
        <f>((H35)/(((H14*1.259)+(H14*1.259)*H20)*H19/12))</f>
        <v>#DIV/0!</v>
      </c>
    </row>
    <row r="40" ht="12.75">
      <c r="A40" s="130" t="s">
        <v>104</v>
      </c>
    </row>
    <row r="41" ht="12.75">
      <c r="A41" s="130"/>
    </row>
    <row r="42" ht="12.75">
      <c r="A42" s="130"/>
    </row>
    <row r="43" spans="5:8" ht="12.75">
      <c r="E43" s="132" t="s">
        <v>88</v>
      </c>
      <c r="F43" s="132" t="s">
        <v>89</v>
      </c>
      <c r="G43" s="132" t="s">
        <v>90</v>
      </c>
      <c r="H43" s="132" t="s">
        <v>91</v>
      </c>
    </row>
    <row r="44" spans="1:8" ht="12.75">
      <c r="A44" t="s">
        <v>105</v>
      </c>
      <c r="E44" s="169">
        <f>SUM(Budget!E26:H26)</f>
        <v>0</v>
      </c>
      <c r="F44" s="169">
        <f>SUM(Budget!E28:H28)</f>
        <v>0</v>
      </c>
      <c r="G44" s="169">
        <v>0</v>
      </c>
      <c r="H44" s="169">
        <v>0</v>
      </c>
    </row>
    <row r="45" spans="1:8" ht="12.75">
      <c r="A45" t="s">
        <v>106</v>
      </c>
      <c r="E45" s="169">
        <f>Budget!I27</f>
        <v>0</v>
      </c>
      <c r="F45" s="169">
        <f>Budget!I29</f>
        <v>0</v>
      </c>
      <c r="G45" s="169">
        <v>0</v>
      </c>
      <c r="H45" s="169">
        <v>0</v>
      </c>
    </row>
    <row r="46" spans="1:8" ht="12.75">
      <c r="A46" t="s">
        <v>107</v>
      </c>
      <c r="E46" s="169">
        <f>Budget!J27</f>
        <v>0</v>
      </c>
      <c r="F46" s="169">
        <f>Budget!J29</f>
        <v>0</v>
      </c>
      <c r="G46" s="169">
        <v>0</v>
      </c>
      <c r="H46" s="169">
        <v>0</v>
      </c>
    </row>
    <row r="47" spans="1:8" ht="12.75">
      <c r="A47" t="s">
        <v>108</v>
      </c>
      <c r="E47" s="169">
        <f>Budget!K27</f>
        <v>0</v>
      </c>
      <c r="F47" s="169">
        <f>Budget!K29</f>
        <v>0</v>
      </c>
      <c r="G47" s="169">
        <v>0</v>
      </c>
      <c r="H47" s="169">
        <v>0</v>
      </c>
    </row>
    <row r="48" spans="1:8" ht="12.75">
      <c r="A48" s="133" t="s">
        <v>109</v>
      </c>
      <c r="B48" s="133"/>
      <c r="C48" s="133"/>
      <c r="E48" s="151">
        <f>SUM(E44:E47)</f>
        <v>0</v>
      </c>
      <c r="F48" s="151">
        <f>SUM(F44:F47)</f>
        <v>0</v>
      </c>
      <c r="G48" s="151">
        <f>SUM(G44:G47)</f>
        <v>0</v>
      </c>
      <c r="H48" s="151">
        <f>SUM(H44:H47)</f>
        <v>0</v>
      </c>
    </row>
    <row r="50" spans="1:8" ht="12.75">
      <c r="A50" s="122" t="s">
        <v>110</v>
      </c>
      <c r="B50" s="122"/>
      <c r="C50" s="122"/>
      <c r="D50" s="122"/>
      <c r="E50" s="152">
        <f>E14/2080</f>
        <v>60.09615384615385</v>
      </c>
      <c r="F50" s="152">
        <f>F14/2080</f>
        <v>26.442307692307693</v>
      </c>
      <c r="G50" s="152">
        <f>G14/2080</f>
        <v>0</v>
      </c>
      <c r="H50" s="152">
        <f>H14/2080</f>
        <v>0</v>
      </c>
    </row>
    <row r="51" spans="1:8" ht="12.75">
      <c r="A51" s="122" t="s">
        <v>115</v>
      </c>
      <c r="B51" s="122"/>
      <c r="C51" s="122"/>
      <c r="D51" s="157"/>
      <c r="E51" s="152">
        <f>E50*$C$8</f>
        <v>23.4375</v>
      </c>
      <c r="F51" s="152">
        <f>F50*$C$8</f>
        <v>10.3125</v>
      </c>
      <c r="G51" s="152">
        <f>G50*$C$8</f>
        <v>0</v>
      </c>
      <c r="H51" s="152">
        <f>H50*$C$8</f>
        <v>0</v>
      </c>
    </row>
    <row r="52" spans="1:8" ht="12.75">
      <c r="A52" s="136" t="s">
        <v>111</v>
      </c>
      <c r="B52" s="136"/>
      <c r="C52" s="136"/>
      <c r="D52" s="122"/>
      <c r="E52" s="153">
        <f>SUM(E50:E51)</f>
        <v>83.53365384615384</v>
      </c>
      <c r="F52" s="153">
        <f>SUM(F50:F51)</f>
        <v>36.75480769230769</v>
      </c>
      <c r="G52" s="153">
        <f>SUM(G50:G51)</f>
        <v>0</v>
      </c>
      <c r="H52" s="153">
        <f>SUM(H50:H51)</f>
        <v>0</v>
      </c>
    </row>
    <row r="54" spans="1:8" ht="12.75">
      <c r="A54" s="133" t="s">
        <v>112</v>
      </c>
      <c r="B54" s="133"/>
      <c r="C54" s="133"/>
      <c r="E54" s="154">
        <f>E52*E48</f>
        <v>0</v>
      </c>
      <c r="F54" s="154">
        <f>F52*F48</f>
        <v>0</v>
      </c>
      <c r="G54" s="154">
        <f>G52*G48</f>
        <v>0</v>
      </c>
      <c r="H54" s="154">
        <f>H52*H48</f>
        <v>0</v>
      </c>
    </row>
    <row r="55" spans="1:8" ht="12.75">
      <c r="A55" s="133" t="s">
        <v>98</v>
      </c>
      <c r="B55" s="133"/>
      <c r="C55" s="133"/>
      <c r="E55" s="151">
        <f>E23</f>
        <v>10</v>
      </c>
      <c r="F55" s="151">
        <f>F23</f>
        <v>10</v>
      </c>
      <c r="G55" s="151">
        <f>G23</f>
        <v>10</v>
      </c>
      <c r="H55" s="151">
        <f>H23</f>
        <v>10</v>
      </c>
    </row>
    <row r="57" spans="1:8" ht="12.75">
      <c r="A57" s="136" t="s">
        <v>113</v>
      </c>
      <c r="B57" s="136"/>
      <c r="C57" s="136"/>
      <c r="D57" s="122"/>
      <c r="E57" s="153">
        <f>E54*E55</f>
        <v>0</v>
      </c>
      <c r="F57" s="153">
        <f>F54*F55</f>
        <v>0</v>
      </c>
      <c r="G57" s="153">
        <f>G54*G55</f>
        <v>0</v>
      </c>
      <c r="H57" s="153">
        <f>H54*H55</f>
        <v>0</v>
      </c>
    </row>
    <row r="59" spans="1:8" ht="13.5" thickBot="1">
      <c r="A59" s="155" t="s">
        <v>114</v>
      </c>
      <c r="B59" s="155"/>
      <c r="C59" s="155"/>
      <c r="D59" s="155"/>
      <c r="E59" s="156">
        <f>(E57)/((E14*1.259)*(E19/12))</f>
        <v>0</v>
      </c>
      <c r="F59" s="156">
        <f>(F57)/((F14*1.259)*(F19/12))</f>
        <v>0</v>
      </c>
      <c r="G59" s="156" t="e">
        <f>(G57)/((G14*1.259)*(G19/12))</f>
        <v>#DIV/0!</v>
      </c>
      <c r="H59" s="156" t="e">
        <f>(H57)/((H14*1.259)*(H19/12))</f>
        <v>#DIV/0!</v>
      </c>
    </row>
    <row r="60" ht="13.5" thickTop="1"/>
  </sheetData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jholm</dc:creator>
  <cp:keywords/>
  <dc:description/>
  <cp:lastModifiedBy>default</cp:lastModifiedBy>
  <cp:lastPrinted>2007-08-16T22:12:52Z</cp:lastPrinted>
  <dcterms:created xsi:type="dcterms:W3CDTF">2007-01-18T16:40:15Z</dcterms:created>
  <dcterms:modified xsi:type="dcterms:W3CDTF">2009-03-20T16:22:22Z</dcterms:modified>
  <cp:category/>
  <cp:version/>
  <cp:contentType/>
  <cp:contentStatus/>
</cp:coreProperties>
</file>